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2975"/>
  </bookViews>
  <sheets>
    <sheet name="доходы 2024" sheetId="1" r:id="rId1"/>
  </sheets>
  <definedNames>
    <definedName name="_xlnm.Print_Titles" localSheetId="0">'доходы 2024'!$12:$13</definedName>
    <definedName name="_xlnm.Print_Area" localSheetId="0">'доходы 2024'!$A$1:$C$144</definedName>
  </definedNames>
  <calcPr calcId="125725"/>
</workbook>
</file>

<file path=xl/calcChain.xml><?xml version="1.0" encoding="utf-8"?>
<calcChain xmlns="http://schemas.openxmlformats.org/spreadsheetml/2006/main">
  <c r="C125" i="1"/>
  <c r="C87"/>
  <c r="C73" s="1"/>
  <c r="C55"/>
  <c r="C47"/>
  <c r="C123" l="1"/>
  <c r="C142" l="1"/>
  <c r="C139"/>
  <c r="C137"/>
  <c r="C120"/>
  <c r="C105"/>
  <c r="C69"/>
  <c r="C63"/>
  <c r="C51"/>
  <c r="C44"/>
  <c r="C39"/>
  <c r="C34"/>
  <c r="C29"/>
  <c r="C24"/>
  <c r="C21"/>
  <c r="C18"/>
  <c r="C104" l="1"/>
  <c r="C68" s="1"/>
  <c r="C16"/>
  <c r="C66" l="1"/>
  <c r="C144" s="1"/>
</calcChain>
</file>

<file path=xl/sharedStrings.xml><?xml version="1.0" encoding="utf-8"?>
<sst xmlns="http://schemas.openxmlformats.org/spreadsheetml/2006/main" count="201" uniqueCount="200">
  <si>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</si>
  <si>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</si>
  <si>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</si>
  <si>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</si>
  <si>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</si>
  <si>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</si>
  <si>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</si>
  <si>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</si>
  <si>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</si>
  <si>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</si>
  <si>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</si>
  <si>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</si>
  <si>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</si>
  <si>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</si>
  <si>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</si>
  <si>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</si>
  <si>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</si>
  <si>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</si>
  <si>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</si>
  <si>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</si>
  <si>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</si>
  <si>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</si>
  <si>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</si>
  <si>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</si>
  <si>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</si>
  <si>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</si>
  <si>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</si>
  <si>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</si>
  <si>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</si>
  <si>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</si>
  <si>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</si>
  <si>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</si>
  <si>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</si>
  <si>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</si>
  <si>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</si>
  <si>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</si>
  <si>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</si>
  <si>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</si>
  <si>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</si>
  <si>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</si>
  <si>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</si>
  <si>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</si>
  <si>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</si>
  <si>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</si>
  <si>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</si>
  <si>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</si>
  <si>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</si>
  <si>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</si>
  <si>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</si>
  <si>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</si>
  <si>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</si>
  <si>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</si>
  <si>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</si>
  <si>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</si>
  <si>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</si>
  <si>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</si>
  <si>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</si>
  <si>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</si>
  <si>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</si>
  <si>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</si>
  <si>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субсидии на обеспечение комплексного  развития сельских территорий</t>
  </si>
  <si>
    <t>субсидии бюджетам муниципальных районов на реализацию мероприятий по обеспечению жильем молодых семей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</si>
  <si>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</si>
  <si>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ДОХОДЫ ОТ ОКАЗАНИЯ ПЛАТНЫХ УСЛУГ (РАБОТ) И КОМПЕНСАЦИИ ЗАТРАТ ГОСУДАРСТВА</t>
  </si>
  <si>
    <t>1 13 00000 00 0000 000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</si>
  <si>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</si>
  <si>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</si>
  <si>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</si>
  <si>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</si>
  <si>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</si>
  <si>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</si>
  <si>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</si>
  <si>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1 17 00000 00 0000 000</t>
  </si>
  <si>
    <t>2 02 40000 00 0000 150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</si>
  <si>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</si>
  <si>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</si>
  <si>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Платежи, уплачиваемые в целях возмещения вреда</t>
  </si>
  <si>
    <t>1 16 11000 01 0000 140</t>
  </si>
  <si>
    <t>1 16 01000 01 0000 140</t>
  </si>
  <si>
    <t>Субсидии бюджетам муниципальных районов на развитие сети учреждений культурно-досугового типа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</si>
  <si>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</si>
  <si>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</si>
  <si>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Субсидии на реализацию мероприятий по модернизации библиотек в части комплектования  книжных фондов </t>
  </si>
  <si>
    <t>НАЛОГИ НА ИМУЩЕСТВО</t>
  </si>
  <si>
    <t>1 06 00000 00 0000 000</t>
  </si>
  <si>
    <t>1 06 04000 02 0000 110</t>
  </si>
  <si>
    <t>1 05 04000 02 0000 110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</si>
  <si>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</si>
  <si>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Субсидии 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</t>
  </si>
  <si>
    <t>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</si>
  <si>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 xml:space="preserve">Реализация мероприятий по социально-экономическому развитию муниципальных округов </t>
  </si>
  <si>
    <t>Земельный налог</t>
  </si>
  <si>
    <t>1 06 06000 00 0000 110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</si>
  <si>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</si>
  <si>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</si>
  <si>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</si>
  <si>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</si>
  <si>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</si>
  <si>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</si>
  <si>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</si>
  <si>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</si>
  <si>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Прочие неналоговые доходы бюджетов муниципальных округов</t>
  </si>
  <si>
    <t>1 17 05040 14 0000 180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</si>
  <si>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</si>
  <si>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</si>
  <si>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</si>
  <si>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</si>
  <si>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</si>
  <si>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2 02 25304 14 0000 150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</si>
  <si>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</si>
  <si>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2 02 27112 14 0000 150</t>
  </si>
  <si>
    <t>Прочие субсидии бюджетам муниципальных округов</t>
  </si>
  <si>
    <t>2 02 29999 14 0000 150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</si>
  <si>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</si>
  <si>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</si>
  <si>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</si>
  <si>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</si>
  <si>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в сфере охраны труда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</si>
  <si>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</si>
  <si>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</si>
  <si>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</si>
  <si>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</si>
  <si>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</si>
  <si>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</si>
  <si>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</si>
  <si>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</si>
  <si>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</si>
  <si>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</si>
  <si>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</si>
  <si>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</si>
  <si>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</si>
  <si>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</si>
  <si>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</si>
  <si>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</si>
  <si>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</si>
  <si>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</si>
  <si>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Из них: субвенции бюджетам муниципальных округов на реализацию образовательных программ</t>
  </si>
  <si>
    <t>Субвенции бюджетам муниципальных округов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</si>
  <si>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</si>
  <si>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</si>
  <si>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</si>
  <si>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</si>
  <si>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2 02 25576 14 0000 150</t>
  </si>
  <si>
    <t>1 13 02994 14 0000 130</t>
  </si>
  <si>
    <t>Прочие доходы от компенсации затрат бюджетов муниципальных округов</t>
  </si>
  <si>
    <t>Субсидии на проведение комплексных кадастровых работ (без федерального софинансирования)</t>
  </si>
  <si>
    <t>Иные межбюджетные трансферты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</si>
  <si>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</si>
  <si>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</si>
  <si>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Субсидии на  укрепление материально- технической базы пищеблоков и столовых 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</si>
  <si>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Иной межбюджетный трансферт  на реализацию мероприятий по модернизации школьных систем образования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</si>
  <si>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</si>
  <si>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202 25467 14 0000 150</t>
  </si>
  <si>
    <t>Иные межбюджетные трансферты бюджетам муниципальных округов на развитие инициативных проектов в рамках регионального проекта "Комфортное Поморье"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</si>
  <si>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</si>
  <si>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округов на создание модельных муниципальных библиотек</t>
  </si>
  <si>
    <t>2 02 25454 14 0000 150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</si>
  <si>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</si>
  <si>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</si>
  <si>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Субсидии бюджетам муниципальных округов на поддержку отрасли культуры (реализация мероприятий по модернизации библиотек в части  комплектования  книжных фондов библиотек муниципальных образований)</t>
  </si>
  <si>
    <t>Субсидии бюджетам муниципальных округов на государственную поддержку отрасли культуры (Лучшим работникам сельских учреждений культуры предоставлено денежное поощрение)</t>
  </si>
  <si>
    <t>2 02 27576 14 0000 150</t>
  </si>
  <si>
    <r>
      <t>субсидии на обеспечение комплексного развития сельских территорий (строительство плоскостного спортивного сооружения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 с. Карпогоры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Архангельской области)</t>
    </r>
  </si>
  <si>
    <t>субсидии бюджетам муниципальных округов на реализацию программ формирования современной городской среды</t>
  </si>
  <si>
    <t>202 25497 14 0000 150</t>
  </si>
  <si>
    <t>2 02 25513 14 0000 150</t>
  </si>
  <si>
    <t>2 02 25519 14 0000 150</t>
  </si>
  <si>
    <t>2 02 25555 14 0000 150</t>
  </si>
  <si>
    <t>Субсидии на  укрепление материально- технической базы и развитие  противопожарной инфраструктуры в муниципальных  образовательных организациях муниципальных образований  Архангельской области (учреждениям общего образования)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</si>
  <si>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невоствребованных земельных долей, находящихся в собственности муниципальных образований)</t>
  </si>
  <si>
    <t>2 02 25599 14 0000 150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</si>
  <si>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направленностей)) </t>
  </si>
  <si>
    <t xml:space="preserve">Иные межбюджетные трансферты из резервного фонда Правительства  Архангельской области 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</si>
  <si>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</si>
  <si>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</si>
  <si>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Иной бежбюджетный трансферт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образования")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</si>
  <si>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</si>
  <si>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поддержку творческих проектов и любительских творческих коллективов в сфере культуры и искусства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</si>
  <si>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</si>
  <si>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Доходы от реализации иного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</si>
  <si>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</si>
  <si>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 xml:space="preserve">Субсидии на ремонт, реконструкцию,благоустройство и установку памятников, обелисков,мемориалов, памятных досок </t>
  </si>
  <si>
    <t>Субсидия на приобретение и установку автономных дымовых пожарных извещателей</t>
  </si>
  <si>
    <t>Отчет об исполнении местного бюджета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</si>
  <si>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</si>
  <si>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</si>
  <si>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1 16 10060 00 0000 140</t>
  </si>
  <si>
    <t>Платежи  в целях возмещения убытков, причиненных уклонением от заключения муниципального контракта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</si>
  <si>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</si>
  <si>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</si>
  <si>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2 07 05030 14 0000 150</t>
  </si>
  <si>
    <t>2 18 00000 14 0000 150</t>
  </si>
  <si>
    <t>по доходам за 1 полугодие  2024 года</t>
  </si>
  <si>
    <t>Исполнено</t>
  </si>
  <si>
    <t>Сумма рублей</t>
  </si>
  <si>
    <t xml:space="preserve">                                                  администрации Пинежского </t>
  </si>
  <si>
    <t xml:space="preserve">                                                  Приложение № 2 к постановлению</t>
  </si>
  <si>
    <t xml:space="preserve">         муниципального округа</t>
  </si>
  <si>
    <t xml:space="preserve">         Архангельской области</t>
  </si>
  <si>
    <t xml:space="preserve">         от 19 июля 2024 года № 0202-па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</si>
</sst>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#,##0.0"/>
    <numFmt numFmtId="166" formatCode="000"/>
  </numFmts>
  <fonts count="2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color indexed="8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9" fontId="7" fillId="0" borderId="6">
      <alignment horizontal="center" vertical="top" shrinkToFit="1"/>
    </xf>
    <xf numFmtId="0" fontId="8" fillId="0" borderId="6">
      <alignment vertical="top" wrapText="1"/>
    </xf>
    <xf numFmtId="0" fontId="6" fillId="0" borderId="0"/>
    <xf numFmtId="49" fontId="14" fillId="0" borderId="14">
      <alignment horizontal="left" vertical="top" wrapText="1"/>
    </xf>
    <xf numFmtId="0" fontId="4" fillId="3" borderId="0"/>
    <xf numFmtId="49" fontId="15" fillId="0" borderId="6">
      <alignment horizontal="center"/>
    </xf>
    <xf numFmtId="0" fontId="5" fillId="0" borderId="0"/>
  </cellStyleXfs>
  <cellXfs count="158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164" fontId="9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0" fontId="0" fillId="2" borderId="0" xfId="0" applyFont="1" applyFill="1"/>
    <xf numFmtId="0" fontId="5" fillId="0" borderId="2" xfId="0" applyFont="1" applyFill="1" applyBorder="1" applyAlignment="1">
      <alignment horizontal="left" vertical="top" wrapText="1"/>
    </xf>
    <xf numFmtId="164" fontId="1" fillId="0" borderId="10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2" borderId="11" xfId="0" applyFont="1" applyFill="1" applyBorder="1"/>
    <xf numFmtId="0" fontId="5" fillId="2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1" fillId="2" borderId="0" xfId="0" applyFont="1" applyFill="1"/>
    <xf numFmtId="165" fontId="1" fillId="0" borderId="1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5" fontId="0" fillId="2" borderId="11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9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8" xfId="0" applyFont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center" vertical="top"/>
    </xf>
    <xf numFmtId="49" fontId="0" fillId="3" borderId="2" xfId="5" applyNumberFormat="1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49" fontId="16" fillId="0" borderId="15" xfId="6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0" fontId="16" fillId="0" borderId="17" xfId="1" applyNumberFormat="1" applyFont="1" applyBorder="1" applyAlignment="1" applyProtection="1">
      <alignment horizontal="left" vertical="center" wrapText="1"/>
    </xf>
    <xf numFmtId="0" fontId="9" fillId="2" borderId="16" xfId="0" applyFont="1" applyFill="1" applyBorder="1" applyAlignment="1">
      <alignment vertical="center" wrapText="1"/>
    </xf>
    <xf numFmtId="49" fontId="5" fillId="2" borderId="16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49" fontId="0" fillId="0" borderId="7" xfId="4" applyNumberFormat="1" applyFont="1" applyBorder="1" applyProtection="1">
      <alignment horizontal="left" vertical="top" wrapText="1"/>
    </xf>
    <xf numFmtId="49" fontId="5" fillId="0" borderId="17" xfId="4" applyNumberFormat="1" applyFont="1" applyBorder="1" applyProtection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4" xfId="0" applyFont="1" applyFill="1" applyBorder="1" applyAlignment="1">
      <alignment horizontal="left" vertical="top" wrapText="1"/>
    </xf>
    <xf numFmtId="49" fontId="5" fillId="0" borderId="2" xfId="5" applyNumberFormat="1" applyFont="1" applyFill="1" applyBorder="1" applyAlignment="1">
      <alignment horizontal="left" vertical="top" wrapText="1"/>
    </xf>
    <xf numFmtId="49" fontId="5" fillId="0" borderId="3" xfId="4" applyNumberFormat="1" applyFont="1" applyBorder="1" applyProtection="1">
      <alignment horizontal="left" vertical="top" wrapText="1"/>
    </xf>
    <xf numFmtId="0" fontId="5" fillId="2" borderId="2" xfId="0" applyFont="1" applyFill="1" applyBorder="1" applyAlignment="1">
      <alignment vertical="center" wrapText="1"/>
    </xf>
    <xf numFmtId="166" fontId="5" fillId="0" borderId="2" xfId="7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49" fontId="0" fillId="0" borderId="2" xfId="4" applyNumberFormat="1" applyFont="1" applyBorder="1" applyProtection="1">
      <alignment horizontal="left" vertical="top" wrapText="1"/>
    </xf>
    <xf numFmtId="0" fontId="5" fillId="2" borderId="8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right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0" fillId="0" borderId="2" xfId="0" applyNumberFormat="1" applyFont="1" applyBorder="1" applyAlignment="1">
      <alignment vertical="top" wrapText="1"/>
    </xf>
    <xf numFmtId="0" fontId="1" fillId="0" borderId="7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0" fontId="11" fillId="0" borderId="22" xfId="0" applyFont="1" applyFill="1" applyBorder="1" applyAlignment="1"/>
    <xf numFmtId="4" fontId="12" fillId="0" borderId="23" xfId="0" applyNumberFormat="1" applyFont="1" applyFill="1" applyBorder="1" applyAlignment="1">
      <alignment horizontal="center" vertical="center"/>
    </xf>
    <xf numFmtId="4" fontId="1" fillId="0" borderId="23" xfId="0" applyNumberFormat="1" applyFont="1" applyFill="1" applyBorder="1" applyAlignment="1">
      <alignment horizontal="center"/>
    </xf>
    <xf numFmtId="4" fontId="1" fillId="0" borderId="23" xfId="0" applyNumberFormat="1" applyFont="1" applyFill="1" applyBorder="1" applyAlignment="1">
      <alignment horizontal="center" vertical="center"/>
    </xf>
    <xf numFmtId="4" fontId="0" fillId="0" borderId="23" xfId="0" applyNumberFormat="1" applyFont="1" applyFill="1" applyBorder="1" applyAlignment="1">
      <alignment horizontal="center" vertical="center"/>
    </xf>
    <xf numFmtId="0" fontId="16" fillId="0" borderId="9" xfId="1" applyNumberFormat="1" applyFont="1" applyBorder="1" applyAlignment="1" applyProtection="1">
      <alignment vertical="center" wrapText="1"/>
    </xf>
    <xf numFmtId="4" fontId="1" fillId="0" borderId="18" xfId="0" applyNumberFormat="1" applyFont="1" applyFill="1" applyBorder="1" applyAlignment="1">
      <alignment horizontal="center" vertical="center"/>
    </xf>
    <xf numFmtId="4" fontId="9" fillId="0" borderId="23" xfId="0" applyNumberFormat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/>
    </xf>
    <xf numFmtId="4" fontId="5" fillId="0" borderId="18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4" fontId="0" fillId="2" borderId="23" xfId="0" applyNumberFormat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4" fontId="5" fillId="2" borderId="18" xfId="0" applyNumberFormat="1" applyFont="1" applyFill="1" applyBorder="1" applyAlignment="1">
      <alignment horizontal="center" vertical="center"/>
    </xf>
    <xf numFmtId="4" fontId="0" fillId="2" borderId="23" xfId="0" applyNumberFormat="1" applyFont="1" applyFill="1" applyBorder="1"/>
    <xf numFmtId="4" fontId="0" fillId="2" borderId="24" xfId="0" applyNumberFormat="1" applyFont="1" applyFill="1" applyBorder="1" applyAlignment="1">
      <alignment horizontal="center" vertical="center"/>
    </xf>
    <xf numFmtId="4" fontId="9" fillId="2" borderId="16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/>
    <xf numFmtId="0" fontId="17" fillId="2" borderId="0" xfId="0" applyFont="1" applyFill="1" applyBorder="1"/>
    <xf numFmtId="0" fontId="17" fillId="2" borderId="0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8" fillId="2" borderId="0" xfId="0" applyFont="1" applyFill="1" applyAlignment="1">
      <alignment horizontal="right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/>
    </xf>
    <xf numFmtId="0" fontId="0" fillId="0" borderId="0" xfId="0" applyAlignment="1"/>
    <xf numFmtId="0" fontId="19" fillId="0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right"/>
    </xf>
  </cellXfs>
  <cellStyles count="8">
    <cellStyle name="xl31" xfId="1"/>
    <cellStyle name="xl38" xfId="4"/>
    <cellStyle name="xl40" xfId="2"/>
    <cellStyle name="xl43" xfId="6"/>
    <cellStyle name="Обычный" xfId="0" builtinId="0"/>
    <cellStyle name="Обычный 2" xfId="3"/>
    <cellStyle name="Обычный_Tmp" xfId="7"/>
    <cellStyle name="Обычный_январь план_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"/>
  <sheetViews>
    <sheetView tabSelected="1" view="pageBreakPreview" zoomScale="75" zoomScaleNormal="75" zoomScaleSheetLayoutView="75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sqref="A1:C5"/>
    </sheetView>
  </sheetViews>
  <sheetFormatPr defaultRowHeight="12.75"/>
  <cols>
    <col min="1" max="1" width="37.85546875" style="1" customWidth="1"/>
    <col min="2" max="2" width="25.140625" style="1" customWidth="1"/>
    <col min="3" max="3" width="21.42578125" style="1" customWidth="1"/>
    <col min="4" max="4" width="19.28515625" style="1" customWidth="1"/>
    <col min="5" max="5" width="15.7109375" style="1" customWidth="1"/>
    <col min="6" max="7" width="19.28515625" style="1" customWidth="1"/>
    <col min="8" max="8" width="1.7109375" style="1" customWidth="1"/>
    <col min="9" max="9" width="12.140625" style="1" bestFit="1" customWidth="1"/>
    <col min="10" max="16384" width="9.140625" style="1"/>
  </cols>
  <sheetData>
    <row r="1" spans="1:11" ht="24" customHeight="1">
      <c r="A1" s="149" t="s">
        <v>196</v>
      </c>
      <c r="B1" s="149"/>
      <c r="C1" s="149"/>
      <c r="F1" s="90"/>
      <c r="G1" s="120"/>
      <c r="H1" s="92"/>
      <c r="I1" s="92"/>
    </row>
    <row r="2" spans="1:11" ht="22.5" customHeight="1">
      <c r="A2" s="149" t="s">
        <v>195</v>
      </c>
      <c r="B2" s="149"/>
      <c r="C2" s="149"/>
      <c r="D2" s="3"/>
      <c r="E2" s="3"/>
      <c r="F2" s="149"/>
      <c r="G2" s="155"/>
      <c r="H2" s="155"/>
      <c r="I2" s="155"/>
    </row>
    <row r="3" spans="1:11" ht="19.5" customHeight="1">
      <c r="A3" s="157" t="s">
        <v>197</v>
      </c>
      <c r="B3" s="157"/>
      <c r="C3" s="157"/>
      <c r="D3" s="3"/>
      <c r="E3" s="3"/>
      <c r="F3" s="90"/>
      <c r="G3" s="114"/>
      <c r="H3" s="114"/>
      <c r="I3" s="114"/>
    </row>
    <row r="4" spans="1:11" ht="19.5" customHeight="1">
      <c r="A4" s="157" t="s">
        <v>198</v>
      </c>
      <c r="B4" s="157"/>
      <c r="C4" s="157"/>
      <c r="D4" s="3"/>
      <c r="E4" s="3"/>
      <c r="F4" s="90"/>
      <c r="G4" s="114"/>
      <c r="H4" s="114"/>
      <c r="I4" s="114"/>
    </row>
    <row r="5" spans="1:11" ht="18.75">
      <c r="A5" s="149" t="s">
        <v>199</v>
      </c>
      <c r="B5" s="149"/>
      <c r="C5" s="149"/>
      <c r="D5" s="3"/>
      <c r="E5" s="3"/>
      <c r="F5" s="90"/>
      <c r="G5" s="101"/>
      <c r="H5" s="92"/>
      <c r="I5" s="92"/>
    </row>
    <row r="6" spans="1:11" ht="9" customHeight="1">
      <c r="A6" s="141"/>
      <c r="B6" s="120"/>
      <c r="C6" s="120"/>
      <c r="D6" s="91"/>
      <c r="E6" s="91"/>
      <c r="F6" s="3"/>
      <c r="G6" s="3"/>
    </row>
    <row r="7" spans="1:11" ht="18.75" hidden="1">
      <c r="A7" s="142"/>
      <c r="B7" s="120"/>
      <c r="C7" s="120"/>
      <c r="D7" s="91"/>
      <c r="E7" s="91"/>
      <c r="F7" s="3"/>
      <c r="G7" s="3"/>
    </row>
    <row r="8" spans="1:11" ht="18.75" hidden="1">
      <c r="A8" s="142"/>
      <c r="B8" s="120"/>
      <c r="C8" s="120"/>
      <c r="D8" s="154"/>
      <c r="E8" s="154"/>
      <c r="F8" s="154"/>
      <c r="G8" s="154"/>
      <c r="H8" s="154"/>
      <c r="I8" s="154"/>
      <c r="J8" s="154"/>
      <c r="K8" s="154"/>
    </row>
    <row r="9" spans="1:11" ht="18" customHeight="1">
      <c r="A9" s="142"/>
      <c r="B9" s="143"/>
      <c r="C9" s="143"/>
      <c r="D9" s="3"/>
      <c r="E9" s="3"/>
      <c r="F9" s="3"/>
      <c r="G9" s="3"/>
    </row>
    <row r="10" spans="1:11" ht="40.5" customHeight="1">
      <c r="A10" s="156" t="s">
        <v>183</v>
      </c>
      <c r="B10" s="156"/>
      <c r="C10" s="156"/>
      <c r="D10" s="34"/>
      <c r="E10" s="34"/>
      <c r="F10" s="34"/>
      <c r="G10" s="11"/>
    </row>
    <row r="11" spans="1:11" ht="31.5" customHeight="1">
      <c r="A11" s="156" t="s">
        <v>192</v>
      </c>
      <c r="B11" s="156"/>
      <c r="C11" s="156"/>
      <c r="D11" s="35"/>
      <c r="E11" s="35"/>
      <c r="F11" s="35"/>
      <c r="G11" s="10"/>
    </row>
    <row r="12" spans="1:11" ht="33.75" customHeight="1">
      <c r="A12" s="150" t="s">
        <v>24</v>
      </c>
      <c r="B12" s="152" t="s">
        <v>25</v>
      </c>
      <c r="C12" s="147" t="s">
        <v>194</v>
      </c>
      <c r="D12" s="12"/>
      <c r="E12" s="12"/>
      <c r="F12" s="12"/>
      <c r="G12" s="12"/>
    </row>
    <row r="13" spans="1:11" ht="36.75" customHeight="1">
      <c r="A13" s="151"/>
      <c r="B13" s="153"/>
      <c r="C13" s="148" t="s">
        <v>193</v>
      </c>
      <c r="D13" s="13"/>
      <c r="E13" s="13"/>
      <c r="F13" s="13"/>
      <c r="G13" s="13"/>
    </row>
    <row r="14" spans="1:11" ht="16.5" customHeight="1">
      <c r="A14" s="144">
        <v>1</v>
      </c>
      <c r="B14" s="145">
        <v>2</v>
      </c>
      <c r="C14" s="146">
        <v>3</v>
      </c>
      <c r="D14" s="13"/>
      <c r="E14" s="13"/>
      <c r="F14" s="13"/>
      <c r="G14" s="13"/>
    </row>
    <row r="15" spans="1:11">
      <c r="A15" s="2"/>
      <c r="B15" s="2"/>
      <c r="C15" s="121"/>
      <c r="D15" s="14"/>
      <c r="E15" s="14"/>
      <c r="F15" s="14"/>
      <c r="G15" s="14"/>
    </row>
    <row r="16" spans="1:11" ht="30.75" customHeight="1">
      <c r="A16" s="4" t="s">
        <v>30</v>
      </c>
      <c r="B16" s="8" t="s">
        <v>11</v>
      </c>
      <c r="C16" s="122">
        <f>C18+C21+C24+C29+C34+C39+C44+C47+C51+C55+C63</f>
        <v>153349208.88</v>
      </c>
      <c r="D16" s="54"/>
      <c r="E16" s="54"/>
      <c r="F16" s="54"/>
      <c r="G16" s="15"/>
    </row>
    <row r="17" spans="1:7">
      <c r="A17" s="4"/>
      <c r="B17" s="8"/>
      <c r="C17" s="123"/>
      <c r="D17" s="55"/>
      <c r="E17" s="55"/>
      <c r="F17" s="55"/>
      <c r="G17" s="16"/>
    </row>
    <row r="18" spans="1:7" ht="16.5" customHeight="1">
      <c r="A18" s="5" t="s">
        <v>8</v>
      </c>
      <c r="B18" s="9" t="s">
        <v>12</v>
      </c>
      <c r="C18" s="124">
        <f>C19</f>
        <v>110021121.45</v>
      </c>
      <c r="D18" s="55"/>
      <c r="E18" s="55"/>
      <c r="F18" s="55"/>
      <c r="G18" s="16"/>
    </row>
    <row r="19" spans="1:7" ht="24.75" customHeight="1">
      <c r="A19" s="7" t="s">
        <v>0</v>
      </c>
      <c r="B19" s="9" t="s">
        <v>13</v>
      </c>
      <c r="C19" s="124">
        <v>110021121.45</v>
      </c>
      <c r="D19" s="55"/>
      <c r="E19" s="55"/>
      <c r="F19" s="55"/>
      <c r="G19" s="16"/>
    </row>
    <row r="20" spans="1:7" ht="13.15" customHeight="1">
      <c r="A20" s="6"/>
      <c r="B20" s="9"/>
      <c r="C20" s="123"/>
      <c r="D20" s="55"/>
      <c r="E20" s="55"/>
      <c r="F20" s="55"/>
      <c r="G20" s="16"/>
    </row>
    <row r="21" spans="1:7" ht="53.25" customHeight="1">
      <c r="A21" s="7" t="s">
        <v>3</v>
      </c>
      <c r="B21" s="9" t="s">
        <v>14</v>
      </c>
      <c r="C21" s="124">
        <f>C22</f>
        <v>12454978.84</v>
      </c>
      <c r="D21" s="56"/>
      <c r="E21" s="56"/>
      <c r="F21" s="56"/>
      <c r="G21" s="16"/>
    </row>
    <row r="22" spans="1:7" ht="42" customHeight="1">
      <c r="A22" s="7" t="s">
        <v>4</v>
      </c>
      <c r="B22" s="9" t="s">
        <v>15</v>
      </c>
      <c r="C22" s="124">
        <v>12454978.84</v>
      </c>
      <c r="D22" s="56"/>
      <c r="E22" s="56"/>
      <c r="F22" s="56"/>
      <c r="G22" s="16"/>
    </row>
    <row r="23" spans="1:7" ht="13.5" customHeight="1">
      <c r="A23" s="6"/>
      <c r="B23" s="9"/>
      <c r="C23" s="123"/>
      <c r="D23" s="55"/>
      <c r="E23" s="55"/>
      <c r="F23" s="55"/>
      <c r="G23" s="16"/>
    </row>
    <row r="24" spans="1:7" ht="22.5" customHeight="1">
      <c r="A24" s="7" t="s">
        <v>1</v>
      </c>
      <c r="B24" s="9" t="s">
        <v>16</v>
      </c>
      <c r="C24" s="125">
        <f t="shared" ref="C24" si="0">SUM(C25:C27)</f>
        <v>8502874.1500000004</v>
      </c>
      <c r="D24" s="55"/>
      <c r="E24" s="55"/>
      <c r="F24" s="55"/>
      <c r="G24" s="16"/>
    </row>
    <row r="25" spans="1:7" ht="40.5" customHeight="1">
      <c r="A25" s="7" t="s">
        <v>69</v>
      </c>
      <c r="B25" s="9" t="s">
        <v>70</v>
      </c>
      <c r="C25" s="124">
        <v>5571757.3799999999</v>
      </c>
      <c r="D25" s="55"/>
      <c r="E25" s="55"/>
      <c r="F25" s="55"/>
      <c r="G25" s="16"/>
    </row>
    <row r="26" spans="1:7" ht="24" customHeight="1">
      <c r="A26" s="7" t="s">
        <v>40</v>
      </c>
      <c r="B26" s="9" t="s">
        <v>41</v>
      </c>
      <c r="C26" s="124">
        <v>2795</v>
      </c>
      <c r="D26" s="56"/>
      <c r="E26" s="56"/>
      <c r="F26" s="56"/>
      <c r="G26" s="16"/>
    </row>
    <row r="27" spans="1:7" ht="27.75" customHeight="1">
      <c r="A27" s="7" t="s">
        <v>42</v>
      </c>
      <c r="B27" s="9" t="s">
        <v>86</v>
      </c>
      <c r="C27" s="124">
        <v>2928321.77</v>
      </c>
      <c r="D27" s="56"/>
      <c r="E27" s="56"/>
      <c r="F27" s="56"/>
      <c r="G27" s="16"/>
    </row>
    <row r="28" spans="1:7" ht="12" customHeight="1">
      <c r="A28" s="6"/>
      <c r="B28" s="9"/>
      <c r="C28" s="124"/>
      <c r="D28" s="56"/>
      <c r="E28" s="56"/>
      <c r="F28" s="56"/>
      <c r="G28" s="16"/>
    </row>
    <row r="29" spans="1:7" ht="23.25" customHeight="1">
      <c r="A29" s="5" t="s">
        <v>83</v>
      </c>
      <c r="B29" s="9" t="s">
        <v>84</v>
      </c>
      <c r="C29" s="125">
        <f t="shared" ref="C29" si="1">C30+C31+C32</f>
        <v>2806107.13</v>
      </c>
      <c r="D29" s="56"/>
      <c r="E29" s="56"/>
      <c r="F29" s="56"/>
      <c r="G29" s="16"/>
    </row>
    <row r="30" spans="1:7" ht="72" customHeight="1">
      <c r="A30" s="7" t="s">
        <v>99</v>
      </c>
      <c r="B30" s="76" t="s">
        <v>100</v>
      </c>
      <c r="C30" s="125">
        <v>-31197.67</v>
      </c>
      <c r="D30" s="56"/>
      <c r="E30" s="56"/>
      <c r="F30" s="56"/>
      <c r="G30" s="16"/>
    </row>
    <row r="31" spans="1:7" ht="27.75" customHeight="1">
      <c r="A31" s="7" t="s">
        <v>80</v>
      </c>
      <c r="B31" s="9" t="s">
        <v>85</v>
      </c>
      <c r="C31" s="124">
        <v>2058833.22</v>
      </c>
      <c r="D31" s="56"/>
      <c r="E31" s="56"/>
      <c r="F31" s="56"/>
      <c r="G31" s="16"/>
    </row>
    <row r="32" spans="1:7" ht="27.75" customHeight="1">
      <c r="A32" s="7" t="s">
        <v>91</v>
      </c>
      <c r="B32" s="78" t="s">
        <v>92</v>
      </c>
      <c r="C32" s="124">
        <v>778471.58</v>
      </c>
      <c r="D32" s="56"/>
      <c r="E32" s="56"/>
      <c r="F32" s="56"/>
      <c r="G32" s="16"/>
    </row>
    <row r="33" spans="1:9" ht="9" customHeight="1">
      <c r="A33" s="6"/>
      <c r="B33" s="77"/>
      <c r="C33" s="123"/>
      <c r="D33" s="55"/>
      <c r="E33" s="55"/>
      <c r="F33" s="55"/>
      <c r="G33" s="16"/>
    </row>
    <row r="34" spans="1:9" ht="24.75" customHeight="1">
      <c r="A34" s="7" t="s">
        <v>28</v>
      </c>
      <c r="B34" s="9" t="s">
        <v>17</v>
      </c>
      <c r="C34" s="125">
        <f t="shared" ref="C34" si="2">C35+C36+C37</f>
        <v>1507972.82</v>
      </c>
      <c r="D34" s="55"/>
      <c r="E34" s="55"/>
      <c r="F34" s="55"/>
      <c r="G34" s="16"/>
    </row>
    <row r="35" spans="1:9" ht="45.75" customHeight="1">
      <c r="A35" s="7" t="s">
        <v>43</v>
      </c>
      <c r="B35" s="79" t="s">
        <v>44</v>
      </c>
      <c r="C35" s="125">
        <v>1202592.82</v>
      </c>
      <c r="D35" s="56"/>
      <c r="E35" s="56"/>
      <c r="F35" s="56"/>
      <c r="G35" s="16"/>
      <c r="I35" s="38"/>
    </row>
    <row r="36" spans="1:9" ht="115.5" customHeight="1">
      <c r="A36" s="87" t="s">
        <v>95</v>
      </c>
      <c r="B36" s="83" t="s">
        <v>96</v>
      </c>
      <c r="C36" s="125">
        <v>33280</v>
      </c>
      <c r="D36" s="56"/>
      <c r="E36" s="56"/>
      <c r="F36" s="56"/>
      <c r="G36" s="16"/>
      <c r="I36" s="38"/>
    </row>
    <row r="37" spans="1:9" ht="60.75" customHeight="1">
      <c r="A37" s="7" t="s">
        <v>7</v>
      </c>
      <c r="B37" s="77" t="s">
        <v>18</v>
      </c>
      <c r="C37" s="124">
        <v>272100</v>
      </c>
      <c r="D37" s="56"/>
      <c r="E37" s="56"/>
      <c r="F37" s="56"/>
      <c r="G37" s="16"/>
    </row>
    <row r="38" spans="1:9" ht="12" customHeight="1">
      <c r="A38" s="6"/>
      <c r="B38" s="9"/>
      <c r="C38" s="123"/>
      <c r="D38" s="55"/>
      <c r="E38" s="55"/>
      <c r="F38" s="55"/>
      <c r="G38" s="16"/>
    </row>
    <row r="39" spans="1:9" ht="54.75" customHeight="1">
      <c r="A39" s="5" t="s">
        <v>45</v>
      </c>
      <c r="B39" s="9" t="s">
        <v>46</v>
      </c>
      <c r="C39" s="124">
        <f>C40+C41+C42</f>
        <v>5881165.4699999997</v>
      </c>
      <c r="D39" s="56"/>
      <c r="E39" s="56"/>
      <c r="F39" s="56"/>
      <c r="G39" s="16"/>
    </row>
    <row r="40" spans="1:9" ht="135.75" customHeight="1">
      <c r="A40" s="7" t="s">
        <v>47</v>
      </c>
      <c r="B40" s="9" t="s">
        <v>48</v>
      </c>
      <c r="C40" s="124">
        <v>2905078.63</v>
      </c>
      <c r="D40" s="56"/>
      <c r="E40" s="56"/>
      <c r="F40" s="56"/>
      <c r="G40" s="16"/>
    </row>
    <row r="41" spans="1:9" ht="41.25" customHeight="1">
      <c r="A41" s="7" t="s">
        <v>49</v>
      </c>
      <c r="B41" s="9" t="s">
        <v>50</v>
      </c>
      <c r="C41" s="124">
        <v>103108</v>
      </c>
      <c r="D41" s="56"/>
      <c r="E41" s="56"/>
      <c r="F41" s="56"/>
      <c r="G41" s="16"/>
    </row>
    <row r="42" spans="1:9" ht="123.75" customHeight="1">
      <c r="A42" s="7" t="s">
        <v>51</v>
      </c>
      <c r="B42" s="9" t="s">
        <v>52</v>
      </c>
      <c r="C42" s="124">
        <v>2872978.84</v>
      </c>
      <c r="D42" s="56"/>
      <c r="E42" s="56"/>
      <c r="F42" s="56"/>
      <c r="G42" s="16"/>
    </row>
    <row r="43" spans="1:9" ht="15.75" customHeight="1">
      <c r="A43" s="6"/>
      <c r="B43" s="9"/>
      <c r="C43" s="123"/>
      <c r="D43" s="55"/>
      <c r="E43" s="55"/>
      <c r="F43" s="55"/>
      <c r="G43" s="16"/>
    </row>
    <row r="44" spans="1:9" ht="32.25" customHeight="1">
      <c r="A44" s="7" t="s">
        <v>9</v>
      </c>
      <c r="B44" s="9" t="s">
        <v>19</v>
      </c>
      <c r="C44" s="124">
        <f>C45</f>
        <v>834882.67</v>
      </c>
      <c r="D44" s="56"/>
      <c r="E44" s="56"/>
      <c r="F44" s="56"/>
      <c r="G44" s="16"/>
    </row>
    <row r="45" spans="1:9" ht="28.5" customHeight="1">
      <c r="A45" s="7" t="s">
        <v>2</v>
      </c>
      <c r="B45" s="9" t="s">
        <v>20</v>
      </c>
      <c r="C45" s="124">
        <v>834882.67</v>
      </c>
      <c r="D45" s="56"/>
      <c r="E45" s="56"/>
      <c r="F45" s="56"/>
      <c r="G45" s="16"/>
    </row>
    <row r="46" spans="1:9" ht="15.75" customHeight="1">
      <c r="A46" s="6"/>
      <c r="B46" s="9"/>
      <c r="C46" s="124"/>
      <c r="D46" s="56"/>
      <c r="E46" s="56"/>
      <c r="F46" s="56"/>
      <c r="G46" s="16"/>
    </row>
    <row r="47" spans="1:9" ht="39" customHeight="1">
      <c r="A47" s="7" t="s">
        <v>63</v>
      </c>
      <c r="B47" s="9" t="s">
        <v>64</v>
      </c>
      <c r="C47" s="125">
        <f t="shared" ref="C47" si="3">C48+C49</f>
        <v>9373711.3200000003</v>
      </c>
      <c r="D47" s="86"/>
      <c r="E47" s="52"/>
      <c r="F47" s="52"/>
      <c r="G47" s="33"/>
      <c r="H47" s="16"/>
    </row>
    <row r="48" spans="1:9" s="40" customFormat="1" ht="58.5" customHeight="1">
      <c r="A48" s="7" t="s">
        <v>97</v>
      </c>
      <c r="B48" s="9" t="s">
        <v>98</v>
      </c>
      <c r="C48" s="124">
        <v>114048.66</v>
      </c>
      <c r="D48" s="86"/>
      <c r="E48" s="52"/>
      <c r="F48" s="52"/>
      <c r="G48" s="33"/>
      <c r="H48" s="16"/>
    </row>
    <row r="49" spans="1:8" s="40" customFormat="1" ht="45" customHeight="1">
      <c r="A49" s="5" t="s">
        <v>144</v>
      </c>
      <c r="B49" s="9" t="s">
        <v>143</v>
      </c>
      <c r="C49" s="124">
        <v>9259662.6600000001</v>
      </c>
      <c r="D49" s="56"/>
      <c r="E49" s="56"/>
      <c r="F49" s="56"/>
      <c r="G49" s="85"/>
      <c r="H49" s="16"/>
    </row>
    <row r="50" spans="1:8" ht="15.75" customHeight="1">
      <c r="A50" s="6"/>
      <c r="B50" s="9"/>
      <c r="C50" s="124"/>
      <c r="D50" s="56"/>
      <c r="E50" s="56"/>
      <c r="F50" s="56"/>
      <c r="G50" s="16"/>
    </row>
    <row r="51" spans="1:8" ht="40.5" customHeight="1">
      <c r="A51" s="7" t="s">
        <v>10</v>
      </c>
      <c r="B51" s="9" t="s">
        <v>21</v>
      </c>
      <c r="C51" s="124">
        <f>C52+C53</f>
        <v>369692.59</v>
      </c>
      <c r="D51" s="56"/>
      <c r="E51" s="56"/>
      <c r="F51" s="56"/>
      <c r="G51" s="16"/>
    </row>
    <row r="52" spans="1:8" ht="123.75" customHeight="1">
      <c r="A52" s="7" t="s">
        <v>179</v>
      </c>
      <c r="B52" s="9" t="s">
        <v>180</v>
      </c>
      <c r="C52" s="124">
        <v>55500</v>
      </c>
      <c r="D52" s="56"/>
      <c r="E52" s="56"/>
      <c r="F52" s="56"/>
      <c r="G52" s="16"/>
    </row>
    <row r="53" spans="1:8" ht="63" customHeight="1">
      <c r="A53" s="7" t="s">
        <v>36</v>
      </c>
      <c r="B53" s="9" t="s">
        <v>27</v>
      </c>
      <c r="C53" s="124">
        <v>314192.59000000003</v>
      </c>
      <c r="D53" s="56"/>
      <c r="E53" s="56"/>
      <c r="F53" s="56"/>
      <c r="G53" s="16"/>
    </row>
    <row r="54" spans="1:8" ht="13.5" customHeight="1">
      <c r="A54" s="6"/>
      <c r="B54" s="9"/>
      <c r="C54" s="124"/>
      <c r="D54" s="56"/>
      <c r="E54" s="56"/>
      <c r="F54" s="56"/>
      <c r="G54" s="16"/>
    </row>
    <row r="55" spans="1:8" ht="33.75" customHeight="1">
      <c r="A55" s="7" t="s">
        <v>5</v>
      </c>
      <c r="B55" s="9" t="s">
        <v>22</v>
      </c>
      <c r="C55" s="125">
        <f>C56+C57+C58+C59+C60+C61</f>
        <v>1452006.25</v>
      </c>
      <c r="D55" s="56"/>
      <c r="E55" s="56"/>
      <c r="F55" s="56"/>
      <c r="G55" s="16"/>
    </row>
    <row r="56" spans="1:8" ht="42" customHeight="1">
      <c r="A56" s="115" t="s">
        <v>57</v>
      </c>
      <c r="B56" s="9" t="s">
        <v>78</v>
      </c>
      <c r="C56" s="125">
        <v>129896.41</v>
      </c>
      <c r="D56" s="56"/>
      <c r="E56" s="56"/>
      <c r="F56" s="56"/>
      <c r="G56" s="16"/>
    </row>
    <row r="57" spans="1:8" ht="134.25" customHeight="1">
      <c r="A57" s="117" t="s">
        <v>185</v>
      </c>
      <c r="B57" s="9" t="s">
        <v>184</v>
      </c>
      <c r="C57" s="125">
        <v>3500</v>
      </c>
      <c r="D57" s="56"/>
      <c r="E57" s="56"/>
      <c r="F57" s="56"/>
      <c r="G57" s="16"/>
    </row>
    <row r="58" spans="1:8" ht="57.75" customHeight="1">
      <c r="A58" s="82" t="s">
        <v>187</v>
      </c>
      <c r="B58" s="9" t="s">
        <v>186</v>
      </c>
      <c r="C58" s="125">
        <v>50000</v>
      </c>
      <c r="D58" s="56"/>
      <c r="E58" s="56"/>
      <c r="F58" s="56"/>
      <c r="G58" s="16"/>
    </row>
    <row r="59" spans="1:8" ht="73.5" customHeight="1">
      <c r="A59" s="118" t="s">
        <v>93</v>
      </c>
      <c r="B59" s="9" t="s">
        <v>189</v>
      </c>
      <c r="C59" s="125">
        <v>22540.83</v>
      </c>
      <c r="D59" s="56"/>
      <c r="E59" s="56"/>
      <c r="F59" s="56"/>
      <c r="G59" s="16"/>
    </row>
    <row r="60" spans="1:8" ht="113.25" customHeight="1">
      <c r="A60" s="126" t="s">
        <v>188</v>
      </c>
      <c r="B60" s="9" t="s">
        <v>94</v>
      </c>
      <c r="C60" s="125">
        <v>-40</v>
      </c>
      <c r="D60" s="56"/>
      <c r="E60" s="56"/>
      <c r="F60" s="56"/>
      <c r="G60" s="16"/>
    </row>
    <row r="61" spans="1:8" ht="32.25" customHeight="1">
      <c r="A61" s="116" t="s">
        <v>76</v>
      </c>
      <c r="B61" s="119" t="s">
        <v>77</v>
      </c>
      <c r="C61" s="125">
        <v>1246109.01</v>
      </c>
      <c r="D61" s="56"/>
      <c r="E61" s="56"/>
      <c r="F61" s="56"/>
      <c r="G61" s="16"/>
    </row>
    <row r="62" spans="1:8" ht="15" customHeight="1">
      <c r="A62" s="43"/>
      <c r="B62" s="47"/>
      <c r="C62" s="124"/>
      <c r="D62" s="56"/>
      <c r="E62" s="56"/>
      <c r="F62" s="56"/>
      <c r="G62" s="16"/>
    </row>
    <row r="63" spans="1:8" ht="24" customHeight="1">
      <c r="A63" s="7" t="s">
        <v>71</v>
      </c>
      <c r="B63" s="9" t="s">
        <v>72</v>
      </c>
      <c r="C63" s="124">
        <f>C64</f>
        <v>144696.19</v>
      </c>
      <c r="D63" s="56"/>
      <c r="E63" s="56"/>
      <c r="F63" s="56"/>
      <c r="G63" s="16"/>
    </row>
    <row r="64" spans="1:8" ht="30" customHeight="1">
      <c r="A64" s="7" t="s">
        <v>101</v>
      </c>
      <c r="B64" s="9" t="s">
        <v>102</v>
      </c>
      <c r="C64" s="124">
        <v>144696.19</v>
      </c>
      <c r="D64" s="56"/>
      <c r="E64" s="56"/>
      <c r="F64" s="56"/>
      <c r="G64" s="16"/>
    </row>
    <row r="65" spans="1:7" ht="15.75" customHeight="1">
      <c r="A65" s="43"/>
      <c r="B65" s="47"/>
      <c r="C65" s="127"/>
      <c r="D65" s="56"/>
      <c r="E65" s="56"/>
      <c r="F65" s="56"/>
      <c r="G65" s="16"/>
    </row>
    <row r="66" spans="1:7" ht="30.75" customHeight="1">
      <c r="A66" s="28" t="s">
        <v>6</v>
      </c>
      <c r="B66" s="20" t="s">
        <v>23</v>
      </c>
      <c r="C66" s="128">
        <f t="shared" ref="C66" si="4">C68+C137+C139+C142</f>
        <v>838811868.92600012</v>
      </c>
      <c r="D66" s="57"/>
      <c r="E66" s="57"/>
      <c r="F66" s="57"/>
      <c r="G66" s="48"/>
    </row>
    <row r="67" spans="1:7" ht="11.45" customHeight="1">
      <c r="A67" s="21"/>
      <c r="B67" s="22"/>
      <c r="C67" s="129"/>
      <c r="D67" s="58"/>
      <c r="E67" s="58"/>
      <c r="F67" s="58"/>
      <c r="G67" s="16"/>
    </row>
    <row r="68" spans="1:7" ht="54.75" customHeight="1">
      <c r="A68" s="84" t="s">
        <v>31</v>
      </c>
      <c r="B68" s="22" t="s">
        <v>29</v>
      </c>
      <c r="C68" s="130">
        <f t="shared" ref="C68" si="5">C69+C73+C104+C123</f>
        <v>841871664.35600007</v>
      </c>
      <c r="D68" s="59"/>
      <c r="E68" s="59"/>
      <c r="F68" s="59"/>
      <c r="G68" s="16"/>
    </row>
    <row r="69" spans="1:7" ht="36" customHeight="1">
      <c r="A69" s="81" t="s">
        <v>34</v>
      </c>
      <c r="B69" s="22" t="s">
        <v>38</v>
      </c>
      <c r="C69" s="131">
        <f t="shared" ref="C69" si="6">SUM(C70:C71)</f>
        <v>313438717.98000002</v>
      </c>
      <c r="D69" s="59"/>
      <c r="E69" s="59"/>
      <c r="F69" s="59"/>
      <c r="G69" s="48"/>
    </row>
    <row r="70" spans="1:7" s="51" customFormat="1" ht="59.25" customHeight="1">
      <c r="A70" s="25" t="s">
        <v>103</v>
      </c>
      <c r="B70" s="24" t="s">
        <v>104</v>
      </c>
      <c r="C70" s="132">
        <v>58733497.780000001</v>
      </c>
      <c r="D70" s="60"/>
      <c r="E70" s="60"/>
      <c r="F70" s="60"/>
      <c r="G70" s="50"/>
    </row>
    <row r="71" spans="1:7" s="19" customFormat="1" ht="53.25" customHeight="1">
      <c r="A71" s="80" t="s">
        <v>105</v>
      </c>
      <c r="B71" s="24" t="s">
        <v>106</v>
      </c>
      <c r="C71" s="133">
        <v>254705220.19999999</v>
      </c>
      <c r="D71" s="61"/>
      <c r="E71" s="61"/>
      <c r="F71" s="61"/>
      <c r="G71" s="17"/>
    </row>
    <row r="72" spans="1:7" s="19" customFormat="1" ht="12" customHeight="1">
      <c r="A72" s="42"/>
      <c r="B72" s="24"/>
      <c r="C72" s="129"/>
      <c r="D72" s="58"/>
      <c r="E72" s="58"/>
      <c r="F72" s="58"/>
      <c r="G72" s="17"/>
    </row>
    <row r="73" spans="1:7" s="19" customFormat="1" ht="48" customHeight="1">
      <c r="A73" s="25" t="s">
        <v>33</v>
      </c>
      <c r="B73" s="24" t="s">
        <v>39</v>
      </c>
      <c r="C73" s="134">
        <f>C74+C75+C76+C77+C78+C79+C80+C81+C82+C83+C84+C85+C86+C87</f>
        <v>20473678.695999999</v>
      </c>
      <c r="D73" s="62"/>
      <c r="E73" s="62"/>
      <c r="F73" s="62"/>
      <c r="G73" s="17"/>
    </row>
    <row r="74" spans="1:7" s="51" customFormat="1" ht="93.75" customHeight="1">
      <c r="A74" s="32" t="s">
        <v>107</v>
      </c>
      <c r="B74" s="22" t="s">
        <v>108</v>
      </c>
      <c r="C74" s="132">
        <v>5210272.75</v>
      </c>
      <c r="D74" s="60"/>
      <c r="E74" s="60"/>
      <c r="F74" s="60"/>
      <c r="G74" s="50"/>
    </row>
    <row r="75" spans="1:7" s="51" customFormat="1" ht="45.75" customHeight="1">
      <c r="A75" s="32" t="s">
        <v>155</v>
      </c>
      <c r="B75" s="100" t="s">
        <v>156</v>
      </c>
      <c r="C75" s="132">
        <v>8000000</v>
      </c>
      <c r="D75" s="60"/>
      <c r="E75" s="60"/>
      <c r="F75" s="60"/>
      <c r="G75" s="50"/>
    </row>
    <row r="76" spans="1:7" s="51" customFormat="1" ht="84.75" customHeight="1">
      <c r="A76" s="67" t="s">
        <v>151</v>
      </c>
      <c r="B76" s="68" t="s">
        <v>152</v>
      </c>
      <c r="C76" s="132">
        <v>1023000</v>
      </c>
      <c r="D76" s="60"/>
      <c r="E76" s="60"/>
      <c r="F76" s="60"/>
      <c r="G76" s="50"/>
    </row>
    <row r="77" spans="1:7" s="31" customFormat="1" ht="60" customHeight="1">
      <c r="A77" s="32" t="s">
        <v>61</v>
      </c>
      <c r="B77" s="22" t="s">
        <v>164</v>
      </c>
      <c r="C77" s="133">
        <v>1012612.71</v>
      </c>
      <c r="D77" s="61"/>
      <c r="E77" s="61"/>
      <c r="F77" s="61"/>
      <c r="G77" s="17"/>
    </row>
    <row r="78" spans="1:7" s="31" customFormat="1" ht="60" hidden="1" customHeight="1">
      <c r="A78" s="32" t="s">
        <v>79</v>
      </c>
      <c r="B78" s="22" t="s">
        <v>165</v>
      </c>
      <c r="C78" s="133">
        <v>0</v>
      </c>
      <c r="D78" s="61"/>
      <c r="E78" s="61"/>
      <c r="F78" s="61"/>
      <c r="G78" s="17"/>
    </row>
    <row r="79" spans="1:7" s="31" customFormat="1" ht="85.5" customHeight="1">
      <c r="A79" s="135" t="s">
        <v>160</v>
      </c>
      <c r="B79" s="22" t="s">
        <v>166</v>
      </c>
      <c r="C79" s="133">
        <v>111111.12</v>
      </c>
      <c r="D79" s="61"/>
      <c r="E79" s="61"/>
      <c r="F79" s="61"/>
      <c r="G79" s="17"/>
    </row>
    <row r="80" spans="1:7" s="31" customFormat="1" ht="101.25" customHeight="1">
      <c r="A80" s="136" t="s">
        <v>159</v>
      </c>
      <c r="B80" s="22" t="s">
        <v>166</v>
      </c>
      <c r="C80" s="133">
        <v>223230.15599999999</v>
      </c>
      <c r="D80" s="61"/>
      <c r="E80" s="61"/>
      <c r="F80" s="61"/>
      <c r="G80" s="17"/>
    </row>
    <row r="81" spans="1:7" s="31" customFormat="1" ht="57" customHeight="1">
      <c r="A81" s="30" t="s">
        <v>163</v>
      </c>
      <c r="B81" s="22" t="s">
        <v>167</v>
      </c>
      <c r="C81" s="133">
        <v>9803.92</v>
      </c>
      <c r="D81" s="61"/>
      <c r="E81" s="61"/>
      <c r="F81" s="61"/>
      <c r="G81" s="17"/>
    </row>
    <row r="82" spans="1:7" s="31" customFormat="1" ht="45" customHeight="1">
      <c r="A82" s="103" t="s">
        <v>60</v>
      </c>
      <c r="B82" s="22" t="s">
        <v>142</v>
      </c>
      <c r="C82" s="133"/>
      <c r="D82" s="61"/>
      <c r="E82" s="61"/>
      <c r="F82" s="61"/>
      <c r="G82" s="17"/>
    </row>
    <row r="83" spans="1:7" s="31" customFormat="1" ht="175.5" customHeight="1">
      <c r="A83" s="36" t="s">
        <v>169</v>
      </c>
      <c r="B83" s="22" t="s">
        <v>170</v>
      </c>
      <c r="C83" s="133"/>
      <c r="D83" s="61"/>
      <c r="E83" s="61"/>
      <c r="F83" s="61"/>
      <c r="G83" s="17"/>
    </row>
    <row r="84" spans="1:7" s="31" customFormat="1" ht="57" customHeight="1">
      <c r="A84" s="36" t="s">
        <v>174</v>
      </c>
      <c r="B84" s="22" t="s">
        <v>173</v>
      </c>
      <c r="C84" s="133">
        <v>2232000</v>
      </c>
      <c r="D84" s="61"/>
      <c r="E84" s="61"/>
      <c r="F84" s="61"/>
      <c r="G84" s="17"/>
    </row>
    <row r="85" spans="1:7" s="31" customFormat="1" ht="81" customHeight="1">
      <c r="A85" s="106" t="s">
        <v>162</v>
      </c>
      <c r="B85" s="22" t="s">
        <v>161</v>
      </c>
      <c r="C85" s="133"/>
      <c r="D85" s="61"/>
      <c r="E85" s="61"/>
      <c r="F85" s="61"/>
      <c r="G85" s="17"/>
    </row>
    <row r="86" spans="1:7" s="31" customFormat="1" ht="52.5" customHeight="1">
      <c r="A86" s="25" t="s">
        <v>109</v>
      </c>
      <c r="B86" s="24" t="s">
        <v>110</v>
      </c>
      <c r="C86" s="133"/>
      <c r="D86" s="61"/>
      <c r="E86" s="61"/>
      <c r="F86" s="61"/>
      <c r="G86" s="17"/>
    </row>
    <row r="87" spans="1:7" s="19" customFormat="1" ht="40.5" customHeight="1">
      <c r="A87" s="29" t="s">
        <v>111</v>
      </c>
      <c r="B87" s="24" t="s">
        <v>112</v>
      </c>
      <c r="C87" s="137">
        <f>SUM(C88:C103)</f>
        <v>2651648.04</v>
      </c>
      <c r="D87" s="62"/>
      <c r="E87" s="62"/>
      <c r="F87" s="62"/>
      <c r="G87" s="49"/>
    </row>
    <row r="88" spans="1:7" s="51" customFormat="1" ht="111.75" customHeight="1">
      <c r="A88" s="25" t="s">
        <v>113</v>
      </c>
      <c r="B88" s="26"/>
      <c r="C88" s="132">
        <v>67274.3</v>
      </c>
      <c r="D88" s="60"/>
      <c r="E88" s="60"/>
      <c r="F88" s="60"/>
      <c r="G88" s="50"/>
    </row>
    <row r="89" spans="1:7" s="51" customFormat="1" ht="54" customHeight="1">
      <c r="A89" s="25" t="s">
        <v>114</v>
      </c>
      <c r="B89" s="26"/>
      <c r="C89" s="132"/>
      <c r="D89" s="60"/>
      <c r="E89" s="60"/>
      <c r="F89" s="60"/>
      <c r="G89" s="50"/>
    </row>
    <row r="90" spans="1:7" s="51" customFormat="1" ht="45" hidden="1" customHeight="1">
      <c r="A90" s="44" t="s">
        <v>82</v>
      </c>
      <c r="B90" s="26"/>
      <c r="C90" s="132">
        <v>0</v>
      </c>
      <c r="D90" s="60"/>
      <c r="E90" s="60"/>
      <c r="F90" s="60"/>
    </row>
    <row r="91" spans="1:7" s="51" customFormat="1" ht="54" customHeight="1">
      <c r="A91" s="37" t="s">
        <v>81</v>
      </c>
      <c r="B91" s="26"/>
      <c r="C91" s="132">
        <v>170654.61</v>
      </c>
      <c r="D91" s="60"/>
      <c r="E91" s="60"/>
      <c r="F91" s="60"/>
    </row>
    <row r="92" spans="1:7" s="31" customFormat="1" ht="93" hidden="1" customHeight="1">
      <c r="A92" s="105" t="s">
        <v>62</v>
      </c>
      <c r="B92" s="26"/>
      <c r="C92" s="132">
        <v>0</v>
      </c>
      <c r="D92" s="60"/>
      <c r="E92" s="60"/>
      <c r="F92" s="60"/>
    </row>
    <row r="93" spans="1:7" s="31" customFormat="1" ht="109.5" customHeight="1">
      <c r="A93" s="104" t="s">
        <v>168</v>
      </c>
      <c r="B93" s="26"/>
      <c r="C93" s="132">
        <v>230105.66</v>
      </c>
      <c r="D93" s="60"/>
      <c r="E93" s="60"/>
      <c r="F93" s="60"/>
    </row>
    <row r="94" spans="1:7" s="31" customFormat="1" ht="59.25" customHeight="1">
      <c r="A94" s="104" t="s">
        <v>74</v>
      </c>
      <c r="B94" s="26"/>
      <c r="C94" s="132">
        <v>120686.95</v>
      </c>
      <c r="D94" s="60"/>
      <c r="E94" s="60"/>
      <c r="F94" s="60"/>
    </row>
    <row r="95" spans="1:7" s="31" customFormat="1" ht="41.25" customHeight="1">
      <c r="A95" s="111" t="s">
        <v>145</v>
      </c>
      <c r="B95" s="26"/>
      <c r="C95" s="132">
        <v>0</v>
      </c>
      <c r="D95" s="60"/>
      <c r="E95" s="60"/>
      <c r="F95" s="60"/>
    </row>
    <row r="96" spans="1:7" s="31" customFormat="1" ht="70.5" customHeight="1">
      <c r="A96" s="110" t="s">
        <v>176</v>
      </c>
      <c r="B96" s="26"/>
      <c r="C96" s="132">
        <v>166826.43</v>
      </c>
      <c r="D96" s="60"/>
      <c r="E96" s="60"/>
      <c r="F96" s="60"/>
    </row>
    <row r="97" spans="1:7" s="31" customFormat="1" ht="66.75" customHeight="1">
      <c r="A97" s="25" t="s">
        <v>87</v>
      </c>
      <c r="B97" s="26"/>
      <c r="C97" s="132"/>
      <c r="D97" s="60"/>
      <c r="E97" s="60"/>
      <c r="F97" s="60"/>
    </row>
    <row r="98" spans="1:7" s="31" customFormat="1" ht="119.25" hidden="1" customHeight="1">
      <c r="A98" s="21" t="s">
        <v>149</v>
      </c>
      <c r="B98" s="26"/>
      <c r="C98" s="132"/>
      <c r="D98" s="60"/>
      <c r="E98" s="60"/>
      <c r="F98" s="60"/>
    </row>
    <row r="99" spans="1:7" s="31" customFormat="1" ht="91.5" customHeight="1">
      <c r="A99" s="96" t="s">
        <v>88</v>
      </c>
      <c r="B99" s="26"/>
      <c r="C99" s="132">
        <v>1441101.59</v>
      </c>
      <c r="D99" s="60"/>
      <c r="E99" s="60"/>
      <c r="F99" s="60"/>
    </row>
    <row r="100" spans="1:7" s="31" customFormat="1" ht="56.25" customHeight="1">
      <c r="A100" s="112" t="s">
        <v>177</v>
      </c>
      <c r="B100" s="26"/>
      <c r="C100" s="132">
        <v>421000</v>
      </c>
      <c r="D100" s="60"/>
      <c r="E100" s="60"/>
      <c r="F100" s="60"/>
    </row>
    <row r="101" spans="1:7" s="31" customFormat="1" ht="56.25" customHeight="1">
      <c r="A101" s="37" t="s">
        <v>178</v>
      </c>
      <c r="B101" s="26"/>
      <c r="C101" s="132">
        <v>33998.5</v>
      </c>
      <c r="D101" s="60"/>
      <c r="E101" s="60"/>
      <c r="F101" s="60"/>
    </row>
    <row r="102" spans="1:7" s="31" customFormat="1" ht="70.5" customHeight="1">
      <c r="A102" s="110" t="s">
        <v>181</v>
      </c>
      <c r="B102" s="26"/>
      <c r="C102" s="132"/>
      <c r="D102" s="60"/>
      <c r="E102" s="60"/>
      <c r="F102" s="60"/>
    </row>
    <row r="103" spans="1:7" s="31" customFormat="1" ht="41.25" customHeight="1">
      <c r="A103" s="110" t="s">
        <v>182</v>
      </c>
      <c r="B103" s="26"/>
      <c r="C103" s="132"/>
      <c r="D103" s="60"/>
      <c r="E103" s="60"/>
      <c r="F103" s="60"/>
    </row>
    <row r="104" spans="1:7" s="19" customFormat="1" ht="30.75" customHeight="1">
      <c r="A104" s="113" t="s">
        <v>35</v>
      </c>
      <c r="B104" s="24" t="s">
        <v>37</v>
      </c>
      <c r="C104" s="134">
        <f t="shared" ref="C104" si="7">C105+C114+C115+C116+C117+C118+C119+C120</f>
        <v>493114957.09999996</v>
      </c>
      <c r="D104" s="62"/>
      <c r="E104" s="62"/>
      <c r="F104" s="62"/>
    </row>
    <row r="105" spans="1:7" s="19" customFormat="1" ht="53.25" customHeight="1">
      <c r="A105" s="25" t="s">
        <v>115</v>
      </c>
      <c r="B105" s="24" t="s">
        <v>116</v>
      </c>
      <c r="C105" s="134">
        <f t="shared" ref="C105" si="8">SUM(C106:C113)</f>
        <v>48795511.140000001</v>
      </c>
      <c r="D105" s="62"/>
      <c r="E105" s="62"/>
      <c r="F105" s="62"/>
      <c r="G105" s="41"/>
    </row>
    <row r="106" spans="1:7" s="51" customFormat="1" ht="54.75" customHeight="1">
      <c r="A106" s="70" t="s">
        <v>117</v>
      </c>
      <c r="B106" s="24"/>
      <c r="C106" s="132">
        <v>161841.75</v>
      </c>
      <c r="D106" s="60"/>
      <c r="E106" s="60"/>
      <c r="F106" s="60"/>
    </row>
    <row r="107" spans="1:7" s="51" customFormat="1" ht="103.5" customHeight="1">
      <c r="A107" s="25" t="s">
        <v>118</v>
      </c>
      <c r="B107" s="24"/>
      <c r="C107" s="132">
        <v>6918.27</v>
      </c>
      <c r="D107" s="60"/>
      <c r="E107" s="60"/>
      <c r="F107" s="60"/>
    </row>
    <row r="108" spans="1:7" s="51" customFormat="1" ht="57" customHeight="1">
      <c r="A108" s="25" t="s">
        <v>119</v>
      </c>
      <c r="B108" s="24"/>
      <c r="C108" s="132">
        <v>12895</v>
      </c>
      <c r="D108" s="60"/>
      <c r="E108" s="60"/>
      <c r="F108" s="60"/>
    </row>
    <row r="109" spans="1:7" s="51" customFormat="1" ht="104.25" customHeight="1">
      <c r="A109" s="25" t="s">
        <v>120</v>
      </c>
      <c r="B109" s="24"/>
      <c r="C109" s="132">
        <v>2702555.82</v>
      </c>
      <c r="D109" s="60"/>
      <c r="E109" s="60"/>
      <c r="F109" s="60"/>
    </row>
    <row r="110" spans="1:7" s="51" customFormat="1" ht="129.75" customHeight="1">
      <c r="A110" s="25" t="s">
        <v>121</v>
      </c>
      <c r="B110" s="26"/>
      <c r="C110" s="132">
        <v>44288527.159999996</v>
      </c>
      <c r="D110" s="60"/>
      <c r="E110" s="60"/>
      <c r="F110" s="60"/>
    </row>
    <row r="111" spans="1:7" s="51" customFormat="1" ht="66" customHeight="1">
      <c r="A111" s="25" t="s">
        <v>68</v>
      </c>
      <c r="B111" s="71"/>
      <c r="C111" s="132">
        <v>180001.54</v>
      </c>
      <c r="D111" s="60"/>
      <c r="E111" s="60"/>
      <c r="F111" s="60"/>
    </row>
    <row r="112" spans="1:7" s="51" customFormat="1" ht="155.25" hidden="1" customHeight="1">
      <c r="A112" s="44" t="s">
        <v>75</v>
      </c>
      <c r="B112" s="69"/>
      <c r="C112" s="132">
        <v>0</v>
      </c>
      <c r="D112" s="60"/>
      <c r="E112" s="60"/>
      <c r="F112" s="60"/>
    </row>
    <row r="113" spans="1:7" s="51" customFormat="1" ht="78" customHeight="1">
      <c r="A113" s="72" t="s">
        <v>89</v>
      </c>
      <c r="B113" s="69"/>
      <c r="C113" s="132">
        <v>1442771.6</v>
      </c>
      <c r="D113" s="60"/>
      <c r="E113" s="60"/>
      <c r="F113" s="60"/>
    </row>
    <row r="114" spans="1:7" s="51" customFormat="1" ht="104.25" customHeight="1">
      <c r="A114" s="73" t="s">
        <v>122</v>
      </c>
      <c r="B114" s="74" t="s">
        <v>123</v>
      </c>
      <c r="C114" s="132">
        <v>4993569.4400000004</v>
      </c>
      <c r="D114" s="60"/>
      <c r="E114" s="60"/>
      <c r="F114" s="60"/>
    </row>
    <row r="115" spans="1:7" s="19" customFormat="1" ht="93" hidden="1" customHeight="1">
      <c r="A115" s="25" t="s">
        <v>124</v>
      </c>
      <c r="B115" s="24" t="s">
        <v>125</v>
      </c>
      <c r="C115" s="132">
        <v>0</v>
      </c>
      <c r="D115" s="60"/>
      <c r="E115" s="63"/>
      <c r="F115" s="63"/>
      <c r="G115" s="41"/>
    </row>
    <row r="116" spans="1:7" s="51" customFormat="1" ht="69" customHeight="1">
      <c r="A116" s="25" t="s">
        <v>126</v>
      </c>
      <c r="B116" s="24" t="s">
        <v>127</v>
      </c>
      <c r="C116" s="132">
        <v>649070.73</v>
      </c>
      <c r="D116" s="60"/>
      <c r="E116" s="60"/>
      <c r="F116" s="60"/>
    </row>
    <row r="117" spans="1:7" s="51" customFormat="1" ht="80.25" customHeight="1">
      <c r="A117" s="25" t="s">
        <v>128</v>
      </c>
      <c r="B117" s="27" t="s">
        <v>129</v>
      </c>
      <c r="C117" s="132">
        <v>2800</v>
      </c>
      <c r="D117" s="60"/>
      <c r="E117" s="60"/>
      <c r="F117" s="60"/>
    </row>
    <row r="118" spans="1:7" s="19" customFormat="1" ht="179.25" customHeight="1">
      <c r="A118" s="25" t="s">
        <v>130</v>
      </c>
      <c r="B118" s="27" t="s">
        <v>131</v>
      </c>
      <c r="C118" s="132">
        <v>29560238.760000002</v>
      </c>
      <c r="D118" s="60"/>
      <c r="E118" s="60"/>
      <c r="F118" s="60"/>
    </row>
    <row r="119" spans="1:7" s="51" customFormat="1" ht="33" customHeight="1">
      <c r="A119" s="29" t="s">
        <v>132</v>
      </c>
      <c r="B119" s="75" t="s">
        <v>133</v>
      </c>
      <c r="C119" s="132">
        <v>3411372.13</v>
      </c>
      <c r="D119" s="60"/>
      <c r="E119" s="60"/>
      <c r="F119" s="60"/>
    </row>
    <row r="120" spans="1:7" s="19" customFormat="1" ht="30" customHeight="1">
      <c r="A120" s="29" t="s">
        <v>134</v>
      </c>
      <c r="B120" s="27" t="s">
        <v>135</v>
      </c>
      <c r="C120" s="134">
        <f t="shared" ref="C120" si="9">C121+C122</f>
        <v>405702394.89999998</v>
      </c>
      <c r="D120" s="62"/>
      <c r="E120" s="62"/>
      <c r="F120" s="62"/>
    </row>
    <row r="121" spans="1:7" s="51" customFormat="1" ht="57" customHeight="1">
      <c r="A121" s="25" t="s">
        <v>136</v>
      </c>
      <c r="B121" s="27"/>
      <c r="C121" s="132">
        <v>405702394.89999998</v>
      </c>
      <c r="D121" s="60"/>
      <c r="E121" s="60"/>
      <c r="F121" s="60"/>
    </row>
    <row r="122" spans="1:7" s="31" customFormat="1" ht="91.5" hidden="1" customHeight="1">
      <c r="A122" s="44" t="s">
        <v>137</v>
      </c>
      <c r="B122" s="27"/>
      <c r="C122" s="132">
        <v>0</v>
      </c>
      <c r="D122" s="60"/>
      <c r="E122" s="60"/>
      <c r="F122" s="60"/>
    </row>
    <row r="123" spans="1:7" s="19" customFormat="1" ht="28.5" customHeight="1">
      <c r="A123" s="94" t="s">
        <v>26</v>
      </c>
      <c r="B123" s="26" t="s">
        <v>73</v>
      </c>
      <c r="C123" s="134">
        <f>C124+C125</f>
        <v>14844310.580000002</v>
      </c>
      <c r="D123" s="62"/>
      <c r="E123" s="62"/>
      <c r="F123" s="62"/>
    </row>
    <row r="124" spans="1:7" s="19" customFormat="1" ht="100.5" customHeight="1">
      <c r="A124" s="32" t="s">
        <v>146</v>
      </c>
      <c r="B124" s="95" t="s">
        <v>147</v>
      </c>
      <c r="C124" s="134">
        <v>2664829.4300000002</v>
      </c>
      <c r="D124" s="62"/>
      <c r="E124" s="62"/>
      <c r="F124" s="62"/>
    </row>
    <row r="125" spans="1:7" s="19" customFormat="1" ht="47.25" customHeight="1">
      <c r="A125" s="25" t="s">
        <v>138</v>
      </c>
      <c r="B125" s="93" t="s">
        <v>139</v>
      </c>
      <c r="C125" s="134">
        <f t="shared" ref="C125" si="10">C126+C127+C128+C129+C130+C131+C132+C133+C134+C136</f>
        <v>12179481.150000002</v>
      </c>
      <c r="D125" s="62"/>
      <c r="E125" s="62"/>
      <c r="F125" s="62"/>
      <c r="G125" s="41"/>
    </row>
    <row r="126" spans="1:7" s="19" customFormat="1" ht="76.5" hidden="1">
      <c r="A126" s="25" t="s">
        <v>53</v>
      </c>
      <c r="B126" s="26"/>
      <c r="C126" s="132">
        <v>0</v>
      </c>
      <c r="D126" s="60"/>
      <c r="E126" s="60"/>
      <c r="F126" s="60"/>
    </row>
    <row r="127" spans="1:7" s="51" customFormat="1" ht="72" customHeight="1">
      <c r="A127" s="25" t="s">
        <v>140</v>
      </c>
      <c r="B127" s="24"/>
      <c r="C127" s="132"/>
      <c r="D127" s="60"/>
      <c r="E127" s="60"/>
      <c r="F127" s="60"/>
    </row>
    <row r="128" spans="1:7" s="31" customFormat="1" ht="172.5" customHeight="1">
      <c r="A128" s="25" t="s">
        <v>141</v>
      </c>
      <c r="B128" s="24"/>
      <c r="C128" s="132">
        <v>544.97</v>
      </c>
      <c r="D128" s="60"/>
      <c r="E128" s="60"/>
      <c r="F128" s="60"/>
    </row>
    <row r="129" spans="1:6" s="31" customFormat="1" ht="58.5" hidden="1" customHeight="1">
      <c r="A129" s="99" t="s">
        <v>150</v>
      </c>
      <c r="B129" s="24"/>
      <c r="C129" s="132">
        <v>0</v>
      </c>
      <c r="D129" s="60"/>
      <c r="E129" s="60"/>
      <c r="F129" s="60"/>
    </row>
    <row r="130" spans="1:6" s="31" customFormat="1" ht="73.5" customHeight="1">
      <c r="A130" s="32" t="s">
        <v>154</v>
      </c>
      <c r="B130" s="24"/>
      <c r="C130" s="132"/>
      <c r="D130" s="60"/>
      <c r="E130" s="60"/>
      <c r="F130" s="60"/>
    </row>
    <row r="131" spans="1:6" s="31" customFormat="1" ht="70.5" customHeight="1">
      <c r="A131" s="97" t="s">
        <v>153</v>
      </c>
      <c r="B131" s="24"/>
      <c r="C131" s="132">
        <v>0</v>
      </c>
      <c r="D131" s="60"/>
      <c r="E131" s="60"/>
      <c r="F131" s="60"/>
    </row>
    <row r="132" spans="1:6" s="31" customFormat="1" ht="409.6" customHeight="1">
      <c r="A132" s="98" t="s">
        <v>148</v>
      </c>
      <c r="B132" s="24"/>
      <c r="C132" s="132">
        <v>554834</v>
      </c>
      <c r="D132" s="60"/>
      <c r="E132" s="60"/>
      <c r="F132" s="60"/>
    </row>
    <row r="133" spans="1:6" s="31" customFormat="1" ht="42.75" customHeight="1">
      <c r="A133" s="107" t="s">
        <v>90</v>
      </c>
      <c r="B133" s="24"/>
      <c r="C133" s="132">
        <v>10835461.380000001</v>
      </c>
      <c r="D133" s="60"/>
      <c r="E133" s="60"/>
      <c r="F133" s="60"/>
    </row>
    <row r="134" spans="1:6" s="31" customFormat="1" ht="206.25" customHeight="1">
      <c r="A134" s="109" t="s">
        <v>171</v>
      </c>
      <c r="B134" s="24"/>
      <c r="C134" s="132">
        <v>368640.8</v>
      </c>
      <c r="D134" s="60"/>
      <c r="E134" s="60"/>
      <c r="F134" s="60"/>
    </row>
    <row r="135" spans="1:6" s="31" customFormat="1" ht="108" hidden="1" customHeight="1">
      <c r="A135" s="109" t="s">
        <v>175</v>
      </c>
      <c r="B135" s="24"/>
      <c r="C135" s="132"/>
      <c r="D135" s="60"/>
      <c r="E135" s="60"/>
      <c r="F135" s="60"/>
    </row>
    <row r="136" spans="1:6" s="31" customFormat="1" ht="52.5" customHeight="1">
      <c r="A136" s="81" t="s">
        <v>172</v>
      </c>
      <c r="B136" s="24"/>
      <c r="C136" s="132">
        <v>420000</v>
      </c>
      <c r="D136" s="60"/>
      <c r="E136" s="60"/>
      <c r="F136" s="60"/>
    </row>
    <row r="137" spans="1:6" s="31" customFormat="1" ht="52.5" customHeight="1">
      <c r="A137" s="81" t="s">
        <v>65</v>
      </c>
      <c r="B137" s="18" t="s">
        <v>66</v>
      </c>
      <c r="C137" s="134">
        <f>C138</f>
        <v>500000</v>
      </c>
      <c r="D137" s="62"/>
      <c r="E137" s="62"/>
      <c r="F137" s="62"/>
    </row>
    <row r="138" spans="1:6" s="31" customFormat="1" ht="52.5" customHeight="1">
      <c r="A138" s="30" t="s">
        <v>67</v>
      </c>
      <c r="B138" s="18" t="s">
        <v>190</v>
      </c>
      <c r="C138" s="132">
        <v>500000</v>
      </c>
      <c r="D138" s="60"/>
      <c r="E138" s="60"/>
      <c r="F138" s="60"/>
    </row>
    <row r="139" spans="1:6" s="19" customFormat="1" ht="52.5" customHeight="1">
      <c r="A139" s="45" t="s">
        <v>58</v>
      </c>
      <c r="B139" s="26" t="s">
        <v>54</v>
      </c>
      <c r="C139" s="132">
        <f>C140</f>
        <v>188724.24</v>
      </c>
      <c r="D139" s="60"/>
      <c r="E139" s="60"/>
      <c r="F139" s="60"/>
    </row>
    <row r="140" spans="1:6" s="19" customFormat="1" ht="126.75" customHeight="1">
      <c r="A140" s="46" t="s">
        <v>59</v>
      </c>
      <c r="B140" s="26" t="s">
        <v>191</v>
      </c>
      <c r="C140" s="132">
        <v>188724.24</v>
      </c>
      <c r="D140" s="60"/>
      <c r="E140" s="60"/>
      <c r="F140" s="60"/>
    </row>
    <row r="141" spans="1:6" s="19" customFormat="1">
      <c r="A141" s="23"/>
      <c r="B141" s="26"/>
      <c r="C141" s="138"/>
      <c r="D141" s="64"/>
      <c r="E141" s="64"/>
      <c r="F141" s="64"/>
    </row>
    <row r="142" spans="1:6" s="19" customFormat="1" ht="77.25" customHeight="1">
      <c r="A142" s="108" t="s">
        <v>55</v>
      </c>
      <c r="B142" s="26" t="s">
        <v>56</v>
      </c>
      <c r="C142" s="132">
        <f>C143</f>
        <v>-3748519.67</v>
      </c>
      <c r="D142" s="60"/>
      <c r="E142" s="60"/>
      <c r="F142" s="60"/>
    </row>
    <row r="143" spans="1:6" s="31" customFormat="1" ht="74.25" customHeight="1">
      <c r="A143" s="102" t="s">
        <v>157</v>
      </c>
      <c r="B143" s="39" t="s">
        <v>158</v>
      </c>
      <c r="C143" s="139">
        <v>-3748519.67</v>
      </c>
      <c r="D143" s="60"/>
      <c r="E143" s="60"/>
      <c r="F143" s="60"/>
    </row>
    <row r="144" spans="1:6" s="19" customFormat="1" ht="21.75" customHeight="1">
      <c r="A144" s="88" t="s">
        <v>32</v>
      </c>
      <c r="B144" s="89"/>
      <c r="C144" s="140">
        <f>C16+C66</f>
        <v>992161077.80600011</v>
      </c>
      <c r="D144" s="65"/>
      <c r="E144" s="65"/>
      <c r="F144" s="65"/>
    </row>
    <row r="145" spans="2:6">
      <c r="B145" s="66"/>
      <c r="C145" s="66"/>
    </row>
    <row r="146" spans="2:6">
      <c r="D146" s="53"/>
      <c r="E146" s="53"/>
      <c r="F146" s="53"/>
    </row>
  </sheetData>
  <mergeCells count="11">
    <mergeCell ref="A1:C1"/>
    <mergeCell ref="A2:C2"/>
    <mergeCell ref="A12:A13"/>
    <mergeCell ref="B12:B13"/>
    <mergeCell ref="D8:K8"/>
    <mergeCell ref="F2:I2"/>
    <mergeCell ref="A10:C10"/>
    <mergeCell ref="A11:C11"/>
    <mergeCell ref="A3:C3"/>
    <mergeCell ref="A4:C4"/>
    <mergeCell ref="A5:C5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90" firstPageNumber="44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</vt:lpstr>
      <vt:lpstr>'доходы 2024'!Заголовки_для_печати</vt:lpstr>
      <vt:lpstr>'доходы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uprav</cp:lastModifiedBy>
  <cp:lastPrinted>2024-07-23T07:49:22Z</cp:lastPrinted>
  <dcterms:created xsi:type="dcterms:W3CDTF">2004-09-13T07:20:24Z</dcterms:created>
  <dcterms:modified xsi:type="dcterms:W3CDTF">2024-07-24T13:00:40Z</dcterms:modified>
</cp:coreProperties>
</file>