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3275"/>
  </bookViews>
  <sheets>
    <sheet name="ведом" sheetId="8" r:id="rId1"/>
    <sheet name="Лист1" sheetId="9" r:id="rId2"/>
  </sheets>
  <calcPr calcId="125725"/>
</workbook>
</file>

<file path=xl/calcChain.xml><?xml version="1.0" encoding="utf-8"?>
<calcChain xmlns="http://schemas.openxmlformats.org/spreadsheetml/2006/main">
  <c r="D10" i="8"/>
  <c r="D22" l="1"/>
  <c r="D20"/>
  <c r="D18"/>
  <c r="D14" l="1"/>
  <c r="D16"/>
  <c r="D9" l="1"/>
  <c r="D25"/>
  <c r="F10" i="9" l="1"/>
  <c r="E10"/>
  <c r="D10"/>
  <c r="G10" s="1"/>
  <c r="E9"/>
  <c r="D9"/>
  <c r="G9" s="1"/>
  <c r="F8"/>
  <c r="E8"/>
  <c r="G8" s="1"/>
  <c r="D8"/>
  <c r="G7"/>
  <c r="G6"/>
  <c r="I6" s="1"/>
  <c r="K6" l="1"/>
  <c r="I8"/>
  <c r="K8" s="1"/>
  <c r="I9"/>
  <c r="K9" s="1"/>
  <c r="I10"/>
  <c r="K10" s="1"/>
  <c r="I7"/>
  <c r="K7" s="1"/>
</calcChain>
</file>

<file path=xl/sharedStrings.xml><?xml version="1.0" encoding="utf-8"?>
<sst xmlns="http://schemas.openxmlformats.org/spreadsheetml/2006/main" count="65" uniqueCount="51">
  <si>
    <t>01</t>
  </si>
  <si>
    <t>04</t>
  </si>
  <si>
    <t>03</t>
  </si>
  <si>
    <t>05</t>
  </si>
  <si>
    <t>08</t>
  </si>
  <si>
    <t>02</t>
  </si>
  <si>
    <t>Жилищно-коммунальное хозяйство</t>
  </si>
  <si>
    <t>ВСЕГО</t>
  </si>
  <si>
    <t>Наименование</t>
  </si>
  <si>
    <t>х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</si>
  <si>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</si>
  <si>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</si>
  <si>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</si>
  <si>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</si>
  <si>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</si>
  <si>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Функционирование высшего должностного лица субъекта Российской Федерации и муниципального образования</t>
  </si>
  <si>
    <t>раз-дел</t>
  </si>
  <si>
    <t>под-раз-дел</t>
  </si>
  <si>
    <t>Национальная оборона</t>
  </si>
  <si>
    <t>Мобилизационная и вневойсковая подготовка</t>
  </si>
  <si>
    <t>Дорожное хозяйство (дорожные фонды)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</si>
  <si>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</si>
  <si>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Культура, кинематография</t>
  </si>
  <si>
    <t>Культура</t>
  </si>
  <si>
    <t>Защита  населения и территории от чрезвычайных ситуаций природного и техногенного характера, пожарная безопасность.</t>
  </si>
  <si>
    <t>Расчет потребности зарплаты.</t>
  </si>
  <si>
    <t>по штатному в месяц</t>
  </si>
  <si>
    <t>за 9 мес</t>
  </si>
  <si>
    <t>за 3 мес с увелич с 1 окт</t>
  </si>
  <si>
    <t>ЕДВ И МП</t>
  </si>
  <si>
    <t>итого</t>
  </si>
  <si>
    <t>взносы 30,2%</t>
  </si>
  <si>
    <t>Всего</t>
  </si>
  <si>
    <t>Глава</t>
  </si>
  <si>
    <t>по техничке</t>
  </si>
  <si>
    <t>договора</t>
  </si>
  <si>
    <t>ВУС по МРОТ на 0,25</t>
  </si>
  <si>
    <t>премия</t>
  </si>
  <si>
    <t>МРОТ16242</t>
  </si>
  <si>
    <t>ЦАП 1,75 и техничка 0,2</t>
  </si>
  <si>
    <t>Благоустройство</t>
  </si>
  <si>
    <t>к решению Собрания депутатов</t>
  </si>
  <si>
    <t>Сумма, рублей</t>
  </si>
  <si>
    <t>Приложение №3</t>
  </si>
  <si>
    <t>Условно утвержденные расходы</t>
  </si>
  <si>
    <t>Администрация МО "Веркольское"</t>
  </si>
  <si>
    <t>Другие общегосударственные вопросы</t>
  </si>
  <si>
    <t>13</t>
  </si>
  <si>
    <t>Отчет об исполнении местного бюджета по распределению бюджетных ассигнований на 2023 год по разделам и подразделам классификации расходов бюджетов</t>
  </si>
  <si>
    <t>Исполнено за год</t>
  </si>
  <si>
    <t xml:space="preserve">               от 31 мая 2024 года № 106                           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</si>
</sst>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6" fillId="0" borderId="2" xfId="0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1" fillId="0" borderId="0" xfId="0" applyFont="1" applyAlignment="1">
      <alignment wrapText="1"/>
    </xf>
    <xf numFmtId="2" fontId="0" fillId="0" borderId="0" xfId="0" applyNumberFormat="1"/>
    <xf numFmtId="2" fontId="8" fillId="0" borderId="0" xfId="0" applyNumberFormat="1" applyFont="1"/>
    <xf numFmtId="0" fontId="5" fillId="0" borderId="6" xfId="0" applyFont="1" applyFill="1" applyBorder="1" applyAlignment="1">
      <alignment vertical="top"/>
    </xf>
    <xf numFmtId="49" fontId="6" fillId="0" borderId="7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top"/>
    </xf>
    <xf numFmtId="4" fontId="5" fillId="0" borderId="11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top"/>
    </xf>
    <xf numFmtId="4" fontId="5" fillId="0" borderId="13" xfId="0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vertical="top" wrapText="1"/>
    </xf>
    <xf numFmtId="4" fontId="6" fillId="0" borderId="13" xfId="0" applyNumberFormat="1" applyFont="1" applyFill="1" applyBorder="1" applyAlignment="1">
      <alignment horizontal="center" vertical="top"/>
    </xf>
    <xf numFmtId="0" fontId="5" fillId="0" borderId="12" xfId="0" applyFont="1" applyFill="1" applyBorder="1" applyAlignment="1">
      <alignment vertical="top" wrapText="1"/>
    </xf>
    <xf numFmtId="4" fontId="5" fillId="0" borderId="13" xfId="0" applyNumberFormat="1" applyFont="1" applyFill="1" applyBorder="1" applyAlignment="1">
      <alignment horizontal="center" vertical="top"/>
    </xf>
    <xf numFmtId="0" fontId="6" fillId="0" borderId="12" xfId="0" applyFont="1" applyFill="1" applyBorder="1" applyAlignment="1">
      <alignment vertical="top"/>
    </xf>
    <xf numFmtId="4" fontId="5" fillId="0" borderId="14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tabSelected="1" zoomScaleNormal="100" workbookViewId="0">
      <selection activeCell="B3" sqref="B3:D3"/>
    </sheetView>
  </sheetViews>
  <sheetFormatPr defaultRowHeight="12.75"/>
  <cols>
    <col min="1" max="1" width="88.5703125" style="2" customWidth="1"/>
    <col min="2" max="2" width="10.7109375" style="1" customWidth="1"/>
    <col min="3" max="3" width="8.7109375" style="1" customWidth="1"/>
    <col min="4" max="4" width="22.28515625" style="1" customWidth="1"/>
    <col min="5" max="16384" width="9.140625" style="1"/>
  </cols>
  <sheetData>
    <row r="1" spans="1:4" ht="15.75">
      <c r="A1" s="16"/>
      <c r="B1" s="31" t="s">
        <v>43</v>
      </c>
      <c r="C1" s="31"/>
      <c r="D1" s="31"/>
    </row>
    <row r="2" spans="1:4" ht="15.75">
      <c r="A2" s="16"/>
      <c r="B2" s="31" t="s">
        <v>41</v>
      </c>
      <c r="C2" s="31"/>
      <c r="D2" s="31"/>
    </row>
    <row r="3" spans="1:4" ht="15.75">
      <c r="A3" s="16"/>
      <c r="B3" s="31" t="s">
        <v>50</v>
      </c>
      <c r="C3" s="31"/>
      <c r="D3" s="31"/>
    </row>
    <row r="4" spans="1:4" ht="35.25" customHeight="1">
      <c r="A4" s="16"/>
      <c r="B4" s="17"/>
      <c r="C4" s="17"/>
      <c r="D4" s="16"/>
    </row>
    <row r="5" spans="1:4" ht="46.5" customHeight="1" thickBot="1">
      <c r="A5" s="34" t="s">
        <v>48</v>
      </c>
      <c r="B5" s="34"/>
      <c r="C5" s="34"/>
      <c r="D5" s="34"/>
    </row>
    <row r="6" spans="1:4" ht="24.75" customHeight="1" thickBot="1">
      <c r="A6" s="32" t="s">
        <v>8</v>
      </c>
      <c r="B6" s="32" t="s">
        <v>16</v>
      </c>
      <c r="C6" s="32" t="s">
        <v>17</v>
      </c>
      <c r="D6" s="18" t="s">
        <v>42</v>
      </c>
    </row>
    <row r="7" spans="1:4" ht="33" customHeight="1" thickBot="1">
      <c r="A7" s="33"/>
      <c r="B7" s="33"/>
      <c r="C7" s="33"/>
      <c r="D7" s="19" t="s">
        <v>49</v>
      </c>
    </row>
    <row r="8" spans="1:4" ht="12.75" customHeight="1" thickBot="1">
      <c r="A8" s="5">
        <v>1</v>
      </c>
      <c r="B8" s="5">
        <v>2</v>
      </c>
      <c r="C8" s="5">
        <v>3</v>
      </c>
      <c r="D8" s="20">
        <v>4</v>
      </c>
    </row>
    <row r="9" spans="1:4" ht="15.75">
      <c r="A9" s="21" t="s">
        <v>45</v>
      </c>
      <c r="B9" s="6"/>
      <c r="C9" s="6"/>
      <c r="D9" s="22">
        <f>D10+D14+D16+D18+D20+D22</f>
        <v>5133399.0699999994</v>
      </c>
    </row>
    <row r="10" spans="1:4" s="2" customFormat="1" ht="15.75">
      <c r="A10" s="23" t="s">
        <v>10</v>
      </c>
      <c r="B10" s="7" t="s">
        <v>0</v>
      </c>
      <c r="C10" s="7"/>
      <c r="D10" s="24">
        <f>D11+D12+D13</f>
        <v>3265762.24</v>
      </c>
    </row>
    <row r="11" spans="1:4" ht="34.5" customHeight="1">
      <c r="A11" s="25" t="s">
        <v>15</v>
      </c>
      <c r="B11" s="8" t="s">
        <v>0</v>
      </c>
      <c r="C11" s="8" t="s">
        <v>5</v>
      </c>
      <c r="D11" s="26">
        <v>964351.52</v>
      </c>
    </row>
    <row r="12" spans="1:4" s="3" customFormat="1" ht="52.5" customHeight="1">
      <c r="A12" s="25" t="s">
        <v>21</v>
      </c>
      <c r="B12" s="8" t="s">
        <v>0</v>
      </c>
      <c r="C12" s="8" t="s">
        <v>1</v>
      </c>
      <c r="D12" s="26">
        <v>2289310.7200000002</v>
      </c>
    </row>
    <row r="13" spans="1:4" s="3" customFormat="1" ht="26.25" customHeight="1">
      <c r="A13" s="25" t="s">
        <v>46</v>
      </c>
      <c r="B13" s="8" t="s">
        <v>0</v>
      </c>
      <c r="C13" s="8" t="s">
        <v>47</v>
      </c>
      <c r="D13" s="26">
        <v>12100</v>
      </c>
    </row>
    <row r="14" spans="1:4" ht="15.75">
      <c r="A14" s="27" t="s">
        <v>18</v>
      </c>
      <c r="B14" s="7" t="s">
        <v>5</v>
      </c>
      <c r="C14" s="7"/>
      <c r="D14" s="28">
        <f>D15</f>
        <v>244510.89</v>
      </c>
    </row>
    <row r="15" spans="1:4" ht="21" customHeight="1">
      <c r="A15" s="25" t="s">
        <v>19</v>
      </c>
      <c r="B15" s="8" t="s">
        <v>5</v>
      </c>
      <c r="C15" s="8" t="s">
        <v>2</v>
      </c>
      <c r="D15" s="26">
        <v>244510.89</v>
      </c>
    </row>
    <row r="16" spans="1:4" ht="19.5" customHeight="1">
      <c r="A16" s="27" t="s">
        <v>11</v>
      </c>
      <c r="B16" s="7" t="s">
        <v>2</v>
      </c>
      <c r="C16" s="7"/>
      <c r="D16" s="28">
        <f>D17</f>
        <v>432295</v>
      </c>
    </row>
    <row r="17" spans="1:4" ht="31.5">
      <c r="A17" s="25" t="s">
        <v>24</v>
      </c>
      <c r="B17" s="8" t="s">
        <v>2</v>
      </c>
      <c r="C17" s="8" t="s">
        <v>14</v>
      </c>
      <c r="D17" s="26">
        <v>432295</v>
      </c>
    </row>
    <row r="18" spans="1:4" ht="15.75">
      <c r="A18" s="27" t="s">
        <v>13</v>
      </c>
      <c r="B18" s="7" t="s">
        <v>1</v>
      </c>
      <c r="C18" s="7"/>
      <c r="D18" s="28">
        <f>D19</f>
        <v>1180059.8799999999</v>
      </c>
    </row>
    <row r="19" spans="1:4" ht="15.75">
      <c r="A19" s="25" t="s">
        <v>20</v>
      </c>
      <c r="B19" s="8" t="s">
        <v>1</v>
      </c>
      <c r="C19" s="8" t="s">
        <v>12</v>
      </c>
      <c r="D19" s="26">
        <v>1180059.8799999999</v>
      </c>
    </row>
    <row r="20" spans="1:4" ht="15.75">
      <c r="A20" s="23" t="s">
        <v>6</v>
      </c>
      <c r="B20" s="7" t="s">
        <v>3</v>
      </c>
      <c r="C20" s="7"/>
      <c r="D20" s="28">
        <f>D21</f>
        <v>6843.06</v>
      </c>
    </row>
    <row r="21" spans="1:4" ht="15.75">
      <c r="A21" s="29" t="s">
        <v>40</v>
      </c>
      <c r="B21" s="8" t="s">
        <v>3</v>
      </c>
      <c r="C21" s="8" t="s">
        <v>2</v>
      </c>
      <c r="D21" s="26">
        <v>6843.06</v>
      </c>
    </row>
    <row r="22" spans="1:4" ht="15.75">
      <c r="A22" s="27" t="s">
        <v>22</v>
      </c>
      <c r="B22" s="7" t="s">
        <v>4</v>
      </c>
      <c r="C22" s="7"/>
      <c r="D22" s="28">
        <f>D23</f>
        <v>3928</v>
      </c>
    </row>
    <row r="23" spans="1:4" ht="15.75">
      <c r="A23" s="25" t="s">
        <v>23</v>
      </c>
      <c r="B23" s="8" t="s">
        <v>4</v>
      </c>
      <c r="C23" s="8" t="s">
        <v>0</v>
      </c>
      <c r="D23" s="26">
        <v>3928</v>
      </c>
    </row>
    <row r="24" spans="1:4" ht="15.75" hidden="1">
      <c r="A24" s="27" t="s">
        <v>44</v>
      </c>
      <c r="B24" s="7"/>
      <c r="C24" s="7"/>
      <c r="D24" s="28"/>
    </row>
    <row r="25" spans="1:4" ht="16.5" thickBot="1">
      <c r="A25" s="13" t="s">
        <v>7</v>
      </c>
      <c r="B25" s="14" t="s">
        <v>9</v>
      </c>
      <c r="C25" s="15" t="s">
        <v>9</v>
      </c>
      <c r="D25" s="30">
        <f>D22+D20+D18+D16+D14+D10</f>
        <v>5133399.07</v>
      </c>
    </row>
  </sheetData>
  <mergeCells count="7">
    <mergeCell ref="B2:D2"/>
    <mergeCell ref="B1:D1"/>
    <mergeCell ref="A6:A7"/>
    <mergeCell ref="B6:B7"/>
    <mergeCell ref="C6:C7"/>
    <mergeCell ref="A5:D5"/>
    <mergeCell ref="B3:D3"/>
  </mergeCells>
  <phoneticPr fontId="0" type="noConversion"/>
  <pageMargins left="0.19" right="0.23" top="0.44" bottom="0.55000000000000004" header="0.51181102362204722" footer="0.51181102362204722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4:M11"/>
  <sheetViews>
    <sheetView workbookViewId="0">
      <selection activeCell="C8" sqref="C8"/>
    </sheetView>
  </sheetViews>
  <sheetFormatPr defaultRowHeight="12.75"/>
  <cols>
    <col min="2" max="2" width="22.85546875" customWidth="1"/>
    <col min="3" max="3" width="11.5703125" customWidth="1"/>
    <col min="4" max="4" width="13" customWidth="1"/>
    <col min="7" max="7" width="11.42578125" customWidth="1"/>
    <col min="9" max="9" width="11" customWidth="1"/>
    <col min="11" max="11" width="15.42578125" customWidth="1"/>
  </cols>
  <sheetData>
    <row r="4" spans="2:13" ht="15.75">
      <c r="C4" s="9" t="s">
        <v>25</v>
      </c>
      <c r="D4" s="9"/>
      <c r="E4" s="9"/>
      <c r="F4" s="9"/>
    </row>
    <row r="5" spans="2:13" ht="38.25">
      <c r="C5" s="10" t="s">
        <v>26</v>
      </c>
      <c r="D5" s="4" t="s">
        <v>27</v>
      </c>
      <c r="E5" s="10" t="s">
        <v>28</v>
      </c>
      <c r="F5" s="10" t="s">
        <v>29</v>
      </c>
      <c r="G5" s="4" t="s">
        <v>30</v>
      </c>
      <c r="H5" s="4"/>
      <c r="I5" s="4" t="s">
        <v>31</v>
      </c>
      <c r="J5" s="4"/>
      <c r="K5" s="4" t="s">
        <v>32</v>
      </c>
    </row>
    <row r="6" spans="2:13" ht="15.75">
      <c r="B6" s="4" t="s">
        <v>33</v>
      </c>
      <c r="C6">
        <v>61600</v>
      </c>
      <c r="G6">
        <f>C6*12</f>
        <v>739200</v>
      </c>
      <c r="I6" s="11">
        <f>G6*30.2/100</f>
        <v>223238.39999999999</v>
      </c>
      <c r="J6" s="11"/>
      <c r="K6" s="12">
        <f>G6+I6</f>
        <v>962438.4</v>
      </c>
    </row>
    <row r="7" spans="2:13" ht="15.75">
      <c r="G7">
        <f>D7+E7+F7</f>
        <v>0</v>
      </c>
      <c r="I7" s="11">
        <f>G7*30.2/100</f>
        <v>0</v>
      </c>
      <c r="J7" s="11"/>
      <c r="K7" s="12">
        <f>G7+I7</f>
        <v>0</v>
      </c>
    </row>
    <row r="8" spans="2:13" ht="15.75">
      <c r="B8" s="4" t="s">
        <v>39</v>
      </c>
      <c r="C8">
        <v>10728</v>
      </c>
      <c r="D8">
        <f>C8*9</f>
        <v>96552</v>
      </c>
      <c r="E8">
        <f>11158*3</f>
        <v>33474</v>
      </c>
      <c r="F8">
        <f>1179.6*2.2*3</f>
        <v>7785.36</v>
      </c>
      <c r="G8">
        <f>D8+E8+F8</f>
        <v>137811.35999999999</v>
      </c>
      <c r="I8" s="11">
        <f>G8*30.2/100</f>
        <v>41619.030719999995</v>
      </c>
      <c r="J8" s="11"/>
      <c r="K8" s="12">
        <f>G8+I8</f>
        <v>179430.39071999997</v>
      </c>
      <c r="L8" t="s">
        <v>34</v>
      </c>
    </row>
    <row r="9" spans="2:13" ht="15.75">
      <c r="B9" t="s">
        <v>35</v>
      </c>
      <c r="C9">
        <v>50000</v>
      </c>
      <c r="D9">
        <f>C9*9</f>
        <v>450000</v>
      </c>
      <c r="E9">
        <f>55000*3</f>
        <v>165000</v>
      </c>
      <c r="G9">
        <f>D9+E9+F9</f>
        <v>615000</v>
      </c>
      <c r="I9" s="11">
        <f>G9*27.1/100</f>
        <v>166665</v>
      </c>
      <c r="J9" s="11"/>
      <c r="K9" s="12">
        <f>G9+I9</f>
        <v>781665</v>
      </c>
    </row>
    <row r="10" spans="2:13" ht="15.75">
      <c r="B10" s="4" t="s">
        <v>36</v>
      </c>
      <c r="C10">
        <v>9025</v>
      </c>
      <c r="D10">
        <f>C10*9</f>
        <v>81225</v>
      </c>
      <c r="E10">
        <f>9387*3</f>
        <v>28161</v>
      </c>
      <c r="F10">
        <f>2032*2.2*3</f>
        <v>13411.2</v>
      </c>
      <c r="G10">
        <f>D10+E10+F10</f>
        <v>122797.2</v>
      </c>
      <c r="I10" s="11">
        <f>G10*30.2/100</f>
        <v>37084.754399999998</v>
      </c>
      <c r="J10" s="11"/>
      <c r="K10" s="12">
        <f>G10+I10</f>
        <v>159881.95439999999</v>
      </c>
      <c r="L10" t="s">
        <v>37</v>
      </c>
      <c r="M10">
        <v>176000</v>
      </c>
    </row>
    <row r="11" spans="2:13">
      <c r="B11" s="4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</vt:lpstr>
      <vt:lpstr>Лист1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bud4</cp:lastModifiedBy>
  <cp:lastPrinted>2024-06-03T08:11:09Z</cp:lastPrinted>
  <dcterms:created xsi:type="dcterms:W3CDTF">1996-10-08T23:32:33Z</dcterms:created>
  <dcterms:modified xsi:type="dcterms:W3CDTF">2024-06-03T08:11:22Z</dcterms:modified>
</cp:coreProperties>
</file>