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405" windowWidth="15120" windowHeight="77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F91" i="1"/>
  <c r="F94"/>
  <c r="D81"/>
  <c r="F81"/>
  <c r="D59"/>
  <c r="G59"/>
  <c r="H59"/>
  <c r="H94"/>
  <c r="H92"/>
  <c r="D86"/>
  <c r="H91"/>
  <c r="G91"/>
  <c r="D55"/>
  <c r="D52"/>
  <c r="D53"/>
  <c r="D20"/>
  <c r="F92"/>
  <c r="D62"/>
  <c r="D64"/>
  <c r="D44"/>
  <c r="D72"/>
  <c r="F74"/>
  <c r="D74"/>
  <c r="F55"/>
  <c r="F47"/>
  <c r="H64"/>
  <c r="G64"/>
  <c r="F64"/>
  <c r="H67"/>
  <c r="H69"/>
  <c r="G67"/>
  <c r="G69"/>
  <c r="F67"/>
  <c r="F69"/>
  <c r="D65"/>
  <c r="D67"/>
  <c r="D69"/>
  <c r="D56"/>
  <c r="D45"/>
  <c r="D48"/>
  <c r="G47"/>
  <c r="H74"/>
  <c r="G74"/>
  <c r="H55"/>
  <c r="G55"/>
  <c r="H47"/>
  <c r="H42"/>
  <c r="G42"/>
  <c r="D42"/>
  <c r="F42"/>
  <c r="D40"/>
  <c r="H37"/>
  <c r="G37"/>
  <c r="F37"/>
  <c r="D35"/>
  <c r="H17"/>
  <c r="G17"/>
  <c r="G92"/>
  <c r="G94"/>
  <c r="F17"/>
  <c r="D17"/>
  <c r="D16"/>
  <c r="D15"/>
  <c r="D14"/>
  <c r="D24"/>
  <c r="D25"/>
  <c r="D26"/>
  <c r="F22"/>
  <c r="D22"/>
  <c r="G22"/>
  <c r="H22"/>
  <c r="P59"/>
  <c r="N59"/>
  <c r="L59"/>
  <c r="J59"/>
  <c r="D57"/>
  <c r="Q56"/>
  <c r="P56"/>
  <c r="O56"/>
  <c r="N56"/>
  <c r="H56"/>
  <c r="G56"/>
  <c r="F56"/>
  <c r="H32"/>
  <c r="G32"/>
  <c r="F32"/>
  <c r="D32"/>
  <c r="D30"/>
  <c r="P69"/>
  <c r="N69"/>
  <c r="L69"/>
  <c r="J69"/>
  <c r="Q66"/>
  <c r="P66"/>
  <c r="O66"/>
  <c r="N66"/>
  <c r="D49"/>
  <c r="Q48"/>
  <c r="P48"/>
  <c r="O48"/>
  <c r="N48"/>
  <c r="H48"/>
  <c r="G48"/>
  <c r="F48"/>
  <c r="H27"/>
  <c r="G27"/>
  <c r="F27"/>
  <c r="D27"/>
  <c r="D21"/>
  <c r="D19"/>
  <c r="J74"/>
  <c r="L74"/>
  <c r="N74"/>
  <c r="P74"/>
  <c r="D82"/>
  <c r="G84"/>
  <c r="H84"/>
  <c r="D87"/>
  <c r="F89"/>
  <c r="G89"/>
  <c r="H89"/>
  <c r="D89"/>
  <c r="D37"/>
  <c r="D47"/>
  <c r="D92"/>
  <c r="D91"/>
  <c r="D94"/>
  <c r="F84"/>
  <c r="D84"/>
</calcChain>
</file>

<file path=xl/sharedStrings.xml><?xml version="1.0" encoding="utf-8"?>
<sst xmlns="http://schemas.openxmlformats.org/spreadsheetml/2006/main" count="123" uniqueCount="51">
  <si>
    <t>ПЕРЕЧЕНЬ</t>
  </si>
  <si>
    <t xml:space="preserve"> всего </t>
  </si>
  <si>
    <t xml:space="preserve">областной   </t>
  </si>
  <si>
    <t>внебюджетные</t>
  </si>
  <si>
    <t xml:space="preserve">ИТОГО       </t>
  </si>
  <si>
    <t xml:space="preserve">    Объемы финансирования (тыс. руб.)     </t>
  </si>
  <si>
    <t>федеральный</t>
  </si>
  <si>
    <t>ответственный исполнитель</t>
  </si>
  <si>
    <t xml:space="preserve"> показатели результата  реализации мероприятия </t>
  </si>
  <si>
    <t xml:space="preserve">ИТОГО                   по муниципальной программе     </t>
  </si>
  <si>
    <t>мероприятий муниципальной программы</t>
  </si>
  <si>
    <r>
      <t xml:space="preserve">   Наименование   мероприятия </t>
    </r>
    <r>
      <rPr>
        <sz val="12"/>
        <color indexed="10"/>
        <rFont val="Times New Roman"/>
        <family val="1"/>
        <charset val="204"/>
      </rPr>
      <t xml:space="preserve"> </t>
    </r>
    <r>
      <rPr>
        <sz val="12"/>
        <rFont val="Times New Roman"/>
        <family val="1"/>
        <charset val="204"/>
      </rPr>
      <t xml:space="preserve">    </t>
    </r>
  </si>
  <si>
    <t xml:space="preserve">Источники финансирования  бюджет     </t>
  </si>
  <si>
    <t>1. Организация осуществления перевозок пассажиров и багажа автомобильным транспортом</t>
  </si>
  <si>
    <t>2. Организация осуществления перевозок пассажиров и багажа водным транспортом</t>
  </si>
  <si>
    <t xml:space="preserve">  оказание услуг связанных с осуществлением регулярных перевозок по регулируемым тарифам по муниципальным  автобусным маршрутов на 2024 год.
 оказание услуг связанных с осуществлением регулярных перевозок по регулируемым тарифам по муниципальным  автобусным маршрутов на 2025 год.
оказание услуг связанных с осуществлением регулярных перевозок по регулируемым тарифам по муниципальным  автобусным маршрутов на 2026 год
</t>
  </si>
  <si>
    <t xml:space="preserve">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2024 год.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2025 год.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2026 год.</t>
  </si>
  <si>
    <t xml:space="preserve">«Улучшение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</si>
  <si>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 xml:space="preserve">Цель программы: "Улучшение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</si>
  <si>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 xml:space="preserve">Задача №1 Обеспечение безопасного, бесперебойного движения автотранспортных средств по автомобильным дорогам общего пользования местного значения и улично-дорожной сети на территории  Пинежского муниципального округа Архангельской области и сохранности этих дорог»
</t>
  </si>
  <si>
    <t>местный</t>
  </si>
  <si>
    <t xml:space="preserve">местный </t>
  </si>
  <si>
    <t xml:space="preserve">"ПРИЛОЖЕНИЕ № 3
к муниципальной программе «Улучшение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</si>
  <si>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районный</t>
  </si>
  <si>
    <t xml:space="preserve">ИТОГО                     </t>
  </si>
  <si>
    <t>Задача №2 "Обеспечение бесперебойных перевозок пассажиров на социально значимых маршрутах муниципального сообщения на территории Пинежского муниципального окгура Архангельской области</t>
  </si>
  <si>
    <t xml:space="preserve"> 1.Содержание автомобильных дорог общего пользования местного значения муниципального района на территории округа в том числе:</t>
  </si>
  <si>
    <t>2. Устройство и содержание ледовых переправ на территории окгуга в том числе:</t>
  </si>
  <si>
    <t>4. Проектные и изыскательские работы , экспертиза , обследование объектов, проверка достоверности сметной стоимости</t>
  </si>
  <si>
    <t>Пинежский ТО</t>
  </si>
  <si>
    <t xml:space="preserve"> 1.1 Содержание автомобильных дорог общего пользования местного значения   администрация Пинежского муниципального округа</t>
  </si>
  <si>
    <t xml:space="preserve">2.2  Устройство и содержание ледовых переправ  </t>
  </si>
  <si>
    <t>Итого:</t>
  </si>
  <si>
    <t>Итого</t>
  </si>
  <si>
    <t xml:space="preserve">3.2. Ремонт автомобильных дорог (в т.ч. элементов их обустройства), мостов </t>
  </si>
  <si>
    <t>Отдел дорожной деятельности и транспорта администрации Пинежского муниципального округа</t>
  </si>
  <si>
    <t xml:space="preserve">Отдел дорожной деятельности и транспорта администрации Пинежского муниципального округа
</t>
  </si>
  <si>
    <t xml:space="preserve">
1.Еежегодные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832,738 км,  в том числе  содержание участка автомобильной дороги ул.Теплова (решение суда по Житову В.А.  на 2024 год.,восстановление изношенной горизонтальной разметки "Зебра", восстановление изношенных верхних слоев асфальтобетонного покрытия,обеспыливание проезжей части дорог  на 2024 год.
2. 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окгура протяжённостью 832,738 км,  восстановление изношенной горизонтальной разметки "Зебра", обеспыливание проезжей части дорог  на 2025 год.
3.Ежегодные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832,738 км, восстановление изношенной горизонтальной разметки "Зебра", обеспыливание проезжей части дорог на 2026 год.
</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</si>
  <si>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района протяжённостью 585,141 км, в том числе участка автомобильной дороги ул.Теплова (решение суда Житов В.А. восстановление изношенной горизонтальной разметки "Зебра", восстановление изношенных верхних слоев асфальтобетонного покрытия,обеспыливание проезжей части дорог  на 2024 год.
2.Ежегодные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окгура протяжённостью 585,141 км,  восстановление изношенной горизонтальной разметки "Зебра", обеспыливание проезжей части дорог  на 2025 год.
3.Ежегодные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585,141 км, восстановление изношенной горизонтальной разметки "Зебра", обеспыливание проезжей части дорог на 2026 год
</t>
  </si>
  <si>
    <t xml:space="preserve">2.1  Устройство и содержание ледовых переправ </t>
  </si>
  <si>
    <t xml:space="preserve">   1.Ежегодные мероприятия  по устройству и содержанию ледовых переправчерез реку Пинега в районе  д. Петрово(Маленино),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ледовых переправ реку Пинега в районе  д. Петрово(Маленино),обеспечение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ледовых переправ реку Пинега в районе д. Петрово(Маленино),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</si>
  <si>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3.1. Ремонт автомобильных дорог (в т.ч. элементов их обустройства), мостов  </t>
  </si>
  <si>
    <t>3. Ремонт автомобильных дорог (в т.ч. элементов их обустройства), мостов в  муниципальный округ</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</si>
  <si>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145,787 км,в том числе (профилирование дорожного полотна с добавлением нового материала) ул.Набережная пос.Пинега. на 2024  год 
2.Ежегодные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145,787 км. на 2025  год 
3.Ежегодные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145,787 км. на 2026  год 
</t>
  </si>
  <si>
    <t xml:space="preserve"> 1.2. Содержание автомобильных дорог общего пользования местного значения муниципального района на территории»</t>
  </si>
  <si>
    <t xml:space="preserve">       
1.Ежегодные мероприятия  по устройству и содержанию ледовых переправ  через реку Пинега в районе пос. Сосновка-Мамониха, д.Остров,д.Веркола,д.Кушкопала,д.Кеврола, д.Шотогорка,д. Веегора,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ледовых переправ через реку Пинега в районе пос. Сосновка-Мамониха, д.Остров,д.Веркола,д.Кушкопала,д.Кеврола, д.Шотогорка,д. Веегора,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ледовых переправчерез реку Пинега в районе пос. Сосновка-Мамониха, д.Остров,д.Веркола,д.Кушкопала,д.Кеврола, д.Шотогорка,д. Веегора,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</si>
  <si>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      
 1.Ежегодные мероприятия  по устройству и содержанию ледовых переправчерез реку Пинега в районе пос. Сосновка-Мамониха, д.Остров,д.Веркола,д.Кушкопала,д.Кеврола, д.Шотогорка,д. Веегора, д.Заедовье, д. Петрово(Маленино), через реку Покшеньга в районе д.Лохново ,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ледовых переправ реку Пинега в районе пос. Сосновка-Мамониха, д.Остров,д.Веркола,д.Кушкопала,д.Кеврола, д.Шотогорка,д. Веегора, д.Заедовье, д. Петрово(Маленино),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ледовых переправ реку Пинега в районе пос. Сосновка-Мамониха, д.Остров,д.Веркола,д.Кушкопала,д.Кеврола, д.Шотогорка,д. Веегора, д.Заедовье, д. Петрово(Маленино),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</si>
  <si>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1. Ремонт автомобильной дороги  на  территории  д. Труфанова
</t>
  </si>
  <si>
    <t>1. Ремонт автомобильной дороги  на  территории  д.Кусогоры  2. Ремонт автомобильной дороги  на  территории  д.Чешегоры ул.Озерная .
3. Ремонт автомобильной дороги д.Пиринемь,ул.Лесная. 4 Ремонт автомобильной дороги Веегора (Ступино), 5. Ремонт автомобильной дороги подъезд к р.Пинега  напротив д.Веегора 6. Ремонт участка автомобильной дороги местного значения пос.Ясный ул.Новая 1А 7.Ремонт автомобильных дорог в пос.Таёжный,8 Выполнение работ по устройству водоотводной каавы по бульвару  Воскресенский в с.Карпогоры Пинежского муниципального округа. 9 обустройство наружного освещения ул.Ленина с.Карпогоры   10. Ремонт автомобильной дороги «Шилега – Березник», км 7+001, Пинежского района Архангельской области (устройство временного объездного моста через реку Нельнюга), 11 Строительный контроль по ремонту автомобильной дороги «Шилега – Березник», км 7+001, Пинежского района Архангельской области (устройство временного объездного моста через реку Нельнюга) на 2024 год.
1. Ремонт автомобильной дороги местного значения подъезд к р.Пинега напротив д.Веегора,2.Ремонт автомобильной  местного значения д.Кеврола,3.Ремонт автомобильной дороги местного значения д.Кобелево околокк Усть-Покшеньге.
4. Ремонт автомобильной дороги местного значения "Кушкопала-Кеврола".
5.Ремонт автомобильной дороги местного значения пос.Сосновка ул.Комсомольская.
6. Ремонт автомобильной дороги местного значения с.Сура ул.Колхозная
1. Ремонт автомобильнойдороги "Большое Кротово-Русковера"на 2026 год</t>
  </si>
  <si>
    <t xml:space="preserve">
1. Ремонт автомобильной дороги  на  территории  д.Кусогоры  2. Ремонт автомобильной дороги  на  территории  д.Чешегоры ул.Озерная .
3. Ремонт автомобильной дороги д.Пиринемь,ул.Лесная. 4 Ремонт автомобильной дороги Веегора (Ступино), 5. Ремонт автомобильной дороги подъезд к р.Пинега  напротив д.Веегора 6. Ремонт участка автомобильной дороги местного значения пос.Ясный ул.Новая 1А 7.Ремонт автомобильных дорог в пос.Таёжный,8 Выполнение работ по устройству водоотводной каавы по бульвару  Воскресенский в с.Карпогоры Пинежского муниципального округа. 9 Обустройство наружного освещения ул.Ленина с.Карпогоры   10. Ремонт автомобильной дороги «Шилега – Березник», км 7+001, Пинежского района Архангельской области (устройство временного объездного моста через реку Нельнюга), 11 Строительный контроль по ремонту автомобильной дороги «Шилега – Березник», км 7+001, Пинежского района Архангельской области (устройство временного объездного моста через реку Нельнюга) 12. 1. Ремонт автомобильной дороги  на  территории  д. Труфанова на 2024 год.
1. Ремонт автомобильной дороги местного значения подъезд к р.Пинега напротив д.Веегора,2.Ремонт автомобильной  местного значения д.Кеврола,3.Ремонт автомобильной дороги местного значения д.Кобелево околокк Усть-Покшеньге.
4. Ремонт автомобильной дороги местного значения "Кушкопала-Кеврола".
5.Ремонт автомобильной дороги местного значения пос.Сосновка ул.Комсомольская.
6. Ремонт автомобильной дороги местного значения с.Сура ул.Колхозная
7.Ремонт автмобильной дороги местного значения д.Заедовье.
8. Ремонт автомобильной дороги местного значения д.Лавела(старая).
9. Ремонт автомобильной дороги  местного значения пос.Междуреченский ул.Космоновтов, ул.Дзержинского на 2025 года
1. Ремонт автомобильной дороги "Большое Кротово-Русковера"на 2026 год.
</t>
  </si>
  <si>
    <t>1. Разработка  техничского паспорта автомобильной дороги общего пользования местного значения Остров-Сура 
2 Проверка достоверности сметной стоимости  ремонт автомобильной дороги общего пользования местног значения ул.Победы ул.Пионерская на 2024 год.
1. Разработка ПСД  мостовой переход через реку Соялка  на 2025 г.
2. Разработка ПСД  мостовой переход через реку Кулосега на 2025 г. 
3. Разработка ПСД  мостовой переход через озеро Бережное  на 2025 г..
4. Разработка ПСД  мостовой переход через реку Шилега  на 2025 г.
1 Разработка КПСД асфальт с.Карпогоры.на 2026 год 
2. Разработка ПСД  обустройство тротуарной сети и наружного освещения в пос.Привокзальный пос.Междуреченский на 2026
3. Разработка ПСД  мостовой переход через реку Пюла на 2026 год.</t>
  </si>
</sst>
</file>

<file path=xl/styles.xml><?xml version="1.0" encoding="utf-8"?>
<styleSheet xmlns="http://schemas.openxmlformats.org/spreadsheetml/2006/main">
  <numFmts count="1">
    <numFmt numFmtId="172" formatCode="0.0"/>
  </numFmts>
  <fonts count="20">
    <font>
      <sz val="11"/>
      <color theme="1"/>
      <name val="Calibri"/>
      <family val="2"/>
      <charset val="204"/>
      <scheme val="minor"/>
    </font>
    <font>
      <sz val="11"/>
      <color indexed="8"/>
      <name val="Times New Roman"/>
      <family val="1"/>
      <charset val="204"/>
    </font>
    <font>
      <sz val="10"/>
      <color indexed="8"/>
      <name val="Times New Roman"/>
      <family val="1"/>
      <charset val="204"/>
    </font>
    <font>
      <sz val="8"/>
      <color indexed="8"/>
      <name val="Times New Roman"/>
      <family val="1"/>
      <charset val="204"/>
    </font>
    <font>
      <sz val="8"/>
      <name val="Calibri"/>
      <family val="2"/>
      <charset val="204"/>
    </font>
    <font>
      <sz val="12"/>
      <color indexed="8"/>
      <name val="Arial"/>
      <family val="2"/>
      <charset val="204"/>
    </font>
    <font>
      <sz val="12"/>
      <color indexed="8"/>
      <name val="Times New Roman"/>
      <family val="1"/>
      <charset val="204"/>
    </font>
    <font>
      <sz val="12"/>
      <name val="Times New Roman"/>
      <family val="1"/>
      <charset val="204"/>
    </font>
    <font>
      <sz val="12"/>
      <color indexed="10"/>
      <name val="Times New Roman"/>
      <family val="1"/>
      <charset val="204"/>
    </font>
    <font>
      <sz val="12"/>
      <color indexed="8"/>
      <name val="Calibri"/>
      <family val="2"/>
      <charset val="204"/>
    </font>
    <font>
      <sz val="12"/>
      <name val="Calibri"/>
      <family val="2"/>
      <charset val="204"/>
    </font>
    <font>
      <sz val="9"/>
      <name val="Times New Roman"/>
      <family val="1"/>
      <charset val="204"/>
    </font>
    <font>
      <sz val="10"/>
      <name val="Times New Roman"/>
      <family val="1"/>
      <charset val="204"/>
    </font>
    <font>
      <sz val="10"/>
      <color indexed="8"/>
      <name val="Calibri"/>
      <family val="2"/>
      <charset val="204"/>
    </font>
    <font>
      <sz val="8"/>
      <name val="Times New Roman"/>
      <family val="1"/>
      <charset val="204"/>
    </font>
    <font>
      <sz val="12"/>
      <color theme="1"/>
      <name val="Calibri"/>
      <family val="2"/>
      <charset val="204"/>
      <scheme val="minor"/>
    </font>
    <font>
      <sz val="8"/>
      <color theme="1"/>
      <name val="Times New Roman"/>
      <family val="1"/>
      <charset val="204"/>
    </font>
    <font>
      <sz val="8"/>
      <color theme="1"/>
      <name val="Calibri"/>
      <family val="2"/>
      <charset val="204"/>
      <scheme val="minor"/>
    </font>
    <font>
      <sz val="10"/>
      <color theme="1"/>
      <name val="Times New Roman"/>
      <family val="1"/>
      <charset val="204"/>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s>
  <cellStyleXfs count="1">
    <xf numFmtId="0" fontId="0" fillId="0" borderId="0"/>
  </cellStyleXfs>
  <cellXfs count="124">
    <xf numFmtId="0" fontId="0" fillId="0" borderId="0" xfId="0"/>
    <xf numFmtId="0" fontId="1" fillId="0" borderId="0" xfId="0" applyFont="1"/>
    <xf numFmtId="0" fontId="2" fillId="0" borderId="0" xfId="0" applyFont="1"/>
    <xf numFmtId="0" fontId="3" fillId="0" borderId="0" xfId="0" applyFont="1"/>
    <xf numFmtId="0" fontId="0" fillId="0" borderId="0" xfId="0" applyFont="1"/>
    <xf numFmtId="0" fontId="5" fillId="0" borderId="0" xfId="0" applyFont="1" applyAlignment="1">
      <alignment horizontal="right"/>
    </xf>
    <xf numFmtId="0" fontId="15" fillId="0" borderId="0" xfId="0" applyFont="1"/>
    <xf numFmtId="0" fontId="6" fillId="0" borderId="0" xfId="0" applyFont="1" applyAlignment="1">
      <alignment horizontal="justify"/>
    </xf>
    <xf numFmtId="0" fontId="6"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72" fontId="7" fillId="0" borderId="1" xfId="0" applyNumberFormat="1" applyFont="1" applyBorder="1" applyAlignment="1">
      <alignment horizontal="right" vertical="center" wrapText="1"/>
    </xf>
    <xf numFmtId="0" fontId="7" fillId="0" borderId="1" xfId="0" applyFont="1" applyBorder="1" applyAlignment="1">
      <alignment vertical="top" wrapText="1"/>
    </xf>
    <xf numFmtId="172" fontId="7" fillId="0" borderId="1" xfId="0" applyNumberFormat="1" applyFont="1" applyBorder="1" applyAlignment="1">
      <alignment vertical="top" wrapText="1"/>
    </xf>
    <xf numFmtId="0" fontId="7" fillId="2" borderId="1" xfId="0" applyFont="1" applyFill="1" applyBorder="1" applyAlignment="1">
      <alignment vertical="top" wrapText="1"/>
    </xf>
    <xf numFmtId="172" fontId="6" fillId="0" borderId="1" xfId="0" applyNumberFormat="1" applyFont="1" applyBorder="1" applyAlignment="1">
      <alignment horizontal="right" vertical="top" wrapText="1"/>
    </xf>
    <xf numFmtId="0" fontId="6" fillId="0" borderId="1" xfId="0" applyFont="1" applyBorder="1" applyAlignment="1">
      <alignment horizontal="center" vertical="center" wrapText="1"/>
    </xf>
    <xf numFmtId="172" fontId="7" fillId="2" borderId="1" xfId="0" applyNumberFormat="1" applyFont="1" applyFill="1" applyBorder="1" applyAlignment="1">
      <alignment vertical="top" wrapText="1"/>
    </xf>
    <xf numFmtId="0" fontId="7" fillId="2" borderId="1" xfId="0" applyFont="1" applyFill="1" applyBorder="1" applyAlignment="1">
      <alignment horizontal="center" vertical="top" wrapText="1"/>
    </xf>
    <xf numFmtId="2" fontId="7" fillId="0" borderId="1" xfId="0" applyNumberFormat="1" applyFont="1" applyBorder="1" applyAlignment="1">
      <alignmen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2" fontId="0" fillId="0" borderId="0" xfId="0" applyNumberFormat="1"/>
    <xf numFmtId="0" fontId="10" fillId="0" borderId="0" xfId="0" applyFont="1"/>
    <xf numFmtId="0" fontId="0" fillId="0" borderId="1" xfId="0" applyBorder="1" applyAlignment="1"/>
    <xf numFmtId="0" fontId="0" fillId="0" borderId="5" xfId="0" applyBorder="1" applyAlignment="1"/>
    <xf numFmtId="0" fontId="0" fillId="0" borderId="0" xfId="0" applyAlignment="1"/>
    <xf numFmtId="0" fontId="0" fillId="0" borderId="6" xfId="0" applyBorder="1" applyAlignment="1"/>
    <xf numFmtId="0" fontId="0" fillId="0" borderId="7" xfId="0" applyBorder="1" applyAlignment="1"/>
    <xf numFmtId="0" fontId="0" fillId="0" borderId="8" xfId="0" applyBorder="1" applyAlignment="1"/>
    <xf numFmtId="0" fontId="0" fillId="0" borderId="9" xfId="0" applyBorder="1" applyAlignment="1"/>
    <xf numFmtId="0" fontId="0" fillId="0" borderId="10" xfId="0" applyBorder="1" applyAlignment="1">
      <alignment vertical="top" wrapText="1"/>
    </xf>
    <xf numFmtId="172" fontId="15" fillId="0" borderId="1" xfId="0" applyNumberFormat="1" applyFont="1" applyBorder="1" applyAlignment="1">
      <alignment vertical="top" wrapText="1"/>
    </xf>
    <xf numFmtId="0" fontId="0" fillId="0" borderId="10" xfId="0" applyBorder="1" applyAlignment="1">
      <alignment vertical="top" wrapText="1"/>
    </xf>
    <xf numFmtId="0" fontId="0" fillId="0" borderId="11" xfId="0" applyBorder="1" applyAlignment="1"/>
    <xf numFmtId="0" fontId="19" fillId="0" borderId="0" xfId="0" applyFont="1"/>
    <xf numFmtId="172" fontId="19" fillId="0" borderId="0" xfId="0" applyNumberFormat="1" applyFont="1"/>
    <xf numFmtId="0" fontId="7" fillId="0" borderId="2" xfId="0" applyFont="1" applyBorder="1" applyAlignment="1">
      <alignment vertical="top" wrapText="1"/>
    </xf>
    <xf numFmtId="0" fontId="10" fillId="0" borderId="3" xfId="0" applyFont="1" applyBorder="1" applyAlignment="1">
      <alignment vertical="top" wrapText="1"/>
    </xf>
    <xf numFmtId="0" fontId="0" fillId="0" borderId="4" xfId="0" applyBorder="1" applyAlignment="1">
      <alignment vertical="top" wrapText="1"/>
    </xf>
    <xf numFmtId="0" fontId="12" fillId="0" borderId="2" xfId="0" applyFont="1" applyBorder="1" applyAlignment="1">
      <alignment horizontal="center" vertical="center" wrapText="1"/>
    </xf>
    <xf numFmtId="0" fontId="13" fillId="0" borderId="3" xfId="0" applyFont="1" applyBorder="1" applyAlignment="1">
      <alignment wrapText="1"/>
    </xf>
    <xf numFmtId="0" fontId="0" fillId="0" borderId="4" xfId="0" applyBorder="1" applyAlignment="1"/>
    <xf numFmtId="0" fontId="11" fillId="0" borderId="13" xfId="0" applyFont="1" applyBorder="1" applyAlignment="1">
      <alignment horizontal="left" vertical="center" wrapText="1"/>
    </xf>
    <xf numFmtId="0" fontId="7" fillId="0" borderId="6" xfId="0" applyFont="1" applyBorder="1" applyAlignment="1">
      <alignment horizontal="left" vertical="center" wrapText="1"/>
    </xf>
    <xf numFmtId="0" fontId="0" fillId="0" borderId="9" xfId="0" applyBorder="1" applyAlignment="1">
      <alignment horizontal="left"/>
    </xf>
    <xf numFmtId="172" fontId="7" fillId="2" borderId="12" xfId="0" applyNumberFormat="1" applyFont="1" applyFill="1" applyBorder="1" applyAlignment="1">
      <alignment vertical="top" wrapText="1"/>
    </xf>
    <xf numFmtId="0" fontId="0" fillId="0" borderId="10" xfId="0" applyBorder="1" applyAlignment="1">
      <alignment vertical="top" wrapText="1"/>
    </xf>
    <xf numFmtId="0" fontId="15" fillId="0" borderId="10" xfId="0" applyFont="1" applyBorder="1" applyAlignment="1">
      <alignment vertical="top"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1"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1" fillId="0" borderId="13" xfId="0" applyFont="1" applyBorder="1" applyAlignment="1">
      <alignment horizontal="left" vertical="top" wrapText="1"/>
    </xf>
    <xf numFmtId="0" fontId="7" fillId="0" borderId="6" xfId="0" applyFont="1" applyBorder="1" applyAlignment="1">
      <alignment horizontal="left" vertical="top" wrapText="1"/>
    </xf>
    <xf numFmtId="0" fontId="0" fillId="0" borderId="6" xfId="0" applyBorder="1" applyAlignment="1">
      <alignment horizontal="left" vertical="top"/>
    </xf>
    <xf numFmtId="0" fontId="0" fillId="0" borderId="9" xfId="0" applyBorder="1" applyAlignment="1">
      <alignment horizontal="left" vertical="top"/>
    </xf>
    <xf numFmtId="172" fontId="7" fillId="0" borderId="12" xfId="0" applyNumberFormat="1" applyFont="1" applyBorder="1" applyAlignment="1">
      <alignment vertical="top" wrapText="1"/>
    </xf>
    <xf numFmtId="172" fontId="7" fillId="0" borderId="10" xfId="0" applyNumberFormat="1" applyFont="1" applyBorder="1" applyAlignment="1">
      <alignment vertical="top"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4"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7" fillId="0" borderId="12"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6" fillId="0" borderId="0" xfId="0" applyFont="1" applyAlignment="1">
      <alignment horizontal="right" wrapText="1"/>
    </xf>
    <xf numFmtId="0" fontId="6" fillId="0" borderId="0" xfId="0" applyFont="1" applyAlignment="1">
      <alignment horizontal="right"/>
    </xf>
    <xf numFmtId="0" fontId="6" fillId="0" borderId="0" xfId="0" applyFont="1" applyAlignment="1">
      <alignment horizontal="center"/>
    </xf>
    <xf numFmtId="0" fontId="6" fillId="0" borderId="0" xfId="0" applyFont="1" applyAlignment="1">
      <alignment horizontal="center" wrapText="1"/>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3" fillId="0" borderId="4" xfId="0" applyFont="1" applyBorder="1" applyAlignment="1">
      <alignment wrapText="1"/>
    </xf>
    <xf numFmtId="0" fontId="9" fillId="0" borderId="3" xfId="0" applyFont="1" applyBorder="1" applyAlignment="1">
      <alignment vertical="top" wrapText="1"/>
    </xf>
    <xf numFmtId="0" fontId="9" fillId="0" borderId="4" xfId="0" applyFont="1" applyBorder="1" applyAlignment="1">
      <alignment vertical="top" wrapText="1"/>
    </xf>
    <xf numFmtId="172" fontId="7" fillId="0" borderId="12" xfId="0" applyNumberFormat="1" applyFont="1" applyBorder="1" applyAlignment="1">
      <alignment horizontal="right" vertical="center" wrapText="1"/>
    </xf>
    <xf numFmtId="0" fontId="0" fillId="0" borderId="10" xfId="0" applyBorder="1" applyAlignment="1">
      <alignment horizontal="right" vertical="center" wrapText="1"/>
    </xf>
    <xf numFmtId="0" fontId="0" fillId="0" borderId="14" xfId="0" applyBorder="1" applyAlignment="1">
      <alignment vertical="top" wrapText="1"/>
    </xf>
    <xf numFmtId="0" fontId="0" fillId="0" borderId="11" xfId="0" applyBorder="1" applyAlignment="1"/>
    <xf numFmtId="0" fontId="0" fillId="0" borderId="13" xfId="0" applyBorder="1" applyAlignment="1"/>
    <xf numFmtId="0" fontId="0" fillId="0" borderId="5" xfId="0" applyBorder="1" applyAlignment="1"/>
    <xf numFmtId="0" fontId="0" fillId="0" borderId="0" xfId="0" applyAlignment="1"/>
    <xf numFmtId="0" fontId="0" fillId="0" borderId="6" xfId="0" applyBorder="1" applyAlignment="1"/>
    <xf numFmtId="172" fontId="7" fillId="0" borderId="12" xfId="0" applyNumberFormat="1" applyFont="1" applyBorder="1" applyAlignment="1">
      <alignment horizontal="righ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2" fontId="7" fillId="0" borderId="12" xfId="0" applyNumberFormat="1" applyFont="1" applyBorder="1" applyAlignment="1">
      <alignment vertical="top" wrapText="1"/>
    </xf>
    <xf numFmtId="0" fontId="14" fillId="0" borderId="13" xfId="0" applyFont="1" applyBorder="1" applyAlignment="1">
      <alignment horizontal="left" vertical="center" wrapText="1"/>
    </xf>
    <xf numFmtId="0" fontId="14" fillId="0" borderId="6" xfId="0" applyFont="1" applyBorder="1" applyAlignment="1">
      <alignment horizontal="left" vertical="center" wrapText="1"/>
    </xf>
    <xf numFmtId="0" fontId="17" fillId="0" borderId="6" xfId="0" applyFont="1" applyBorder="1" applyAlignment="1">
      <alignment horizontal="left"/>
    </xf>
    <xf numFmtId="0" fontId="0" fillId="0" borderId="12" xfId="0" applyBorder="1" applyAlignment="1"/>
    <xf numFmtId="0" fontId="0" fillId="0" borderId="10" xfId="0" applyBorder="1" applyAlignment="1"/>
    <xf numFmtId="0" fontId="0" fillId="0" borderId="3" xfId="0" applyBorder="1" applyAlignment="1"/>
    <xf numFmtId="0" fontId="0" fillId="0" borderId="3" xfId="0" applyBorder="1" applyAlignment="1">
      <alignment vertical="top" wrapText="1"/>
    </xf>
    <xf numFmtId="0" fontId="9" fillId="0" borderId="2" xfId="0" applyFont="1" applyBorder="1" applyAlignment="1">
      <alignment vertical="top" wrapText="1"/>
    </xf>
    <xf numFmtId="0" fontId="16" fillId="0" borderId="2" xfId="0" applyFont="1" applyBorder="1" applyAlignment="1">
      <alignment horizontal="left" wrapText="1"/>
    </xf>
    <xf numFmtId="0" fontId="17" fillId="0" borderId="3" xfId="0" applyFont="1" applyBorder="1" applyAlignment="1">
      <alignment horizontal="left"/>
    </xf>
    <xf numFmtId="0" fontId="17" fillId="0" borderId="4" xfId="0" applyFont="1" applyBorder="1" applyAlignment="1">
      <alignment horizontal="left"/>
    </xf>
    <xf numFmtId="0" fontId="17" fillId="0" borderId="9" xfId="0" applyFont="1" applyBorder="1" applyAlignment="1">
      <alignment horizontal="left"/>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172" fontId="7" fillId="2" borderId="10" xfId="0" applyNumberFormat="1" applyFont="1" applyFill="1" applyBorder="1" applyAlignment="1">
      <alignment vertical="top"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R97"/>
  <sheetViews>
    <sheetView tabSelected="1" zoomScale="90" zoomScaleNormal="90" workbookViewId="0">
      <selection activeCell="R93" sqref="R93"/>
    </sheetView>
  </sheetViews>
  <sheetFormatPr defaultRowHeight="15"/>
  <cols>
    <col min="1" max="1" width="25.42578125" customWidth="1"/>
    <col min="2" max="3" width="17.5703125" customWidth="1"/>
    <col min="4" max="4" width="13" customWidth="1"/>
    <col min="5" max="7" width="10.140625" customWidth="1"/>
    <col min="8" max="8" width="13.28515625" customWidth="1"/>
    <col min="9" max="13" width="10.140625" hidden="1" customWidth="1"/>
    <col min="14" max="14" width="0.140625" hidden="1" customWidth="1"/>
    <col min="15" max="15" width="7.42578125" hidden="1" customWidth="1"/>
    <col min="16" max="17" width="7.85546875" hidden="1" customWidth="1"/>
    <col min="18" max="18" width="101.42578125" customWidth="1"/>
  </cols>
  <sheetData>
    <row r="1" spans="1:18" ht="127.5" customHeight="1">
      <c r="A1" s="5"/>
      <c r="B1" s="6"/>
      <c r="C1" s="6"/>
      <c r="D1" s="6"/>
      <c r="E1" s="6"/>
      <c r="F1" s="76" t="s">
        <v>22</v>
      </c>
      <c r="G1" s="76"/>
      <c r="H1" s="76"/>
      <c r="I1" s="76"/>
      <c r="J1" s="76"/>
      <c r="K1" s="76"/>
      <c r="L1" s="76"/>
      <c r="M1" s="76"/>
      <c r="N1" s="77"/>
      <c r="O1" s="77"/>
      <c r="P1" s="77"/>
      <c r="Q1" s="77"/>
      <c r="R1" s="77"/>
    </row>
    <row r="2" spans="1:18" s="1" customFormat="1" ht="15.75">
      <c r="A2" s="78" t="s">
        <v>0</v>
      </c>
      <c r="B2" s="78"/>
      <c r="C2" s="78"/>
      <c r="D2" s="78"/>
      <c r="E2" s="78"/>
      <c r="F2" s="78"/>
      <c r="G2" s="78"/>
      <c r="H2" s="78"/>
      <c r="I2" s="78"/>
      <c r="J2" s="78"/>
      <c r="K2" s="78"/>
      <c r="L2" s="78"/>
      <c r="M2" s="78"/>
      <c r="N2" s="78"/>
      <c r="O2" s="78"/>
      <c r="P2" s="78"/>
      <c r="Q2" s="78"/>
      <c r="R2" s="78"/>
    </row>
    <row r="3" spans="1:18" s="2" customFormat="1" ht="15.75">
      <c r="A3" s="78" t="s">
        <v>10</v>
      </c>
      <c r="B3" s="78"/>
      <c r="C3" s="78"/>
      <c r="D3" s="78"/>
      <c r="E3" s="78"/>
      <c r="F3" s="78"/>
      <c r="G3" s="78"/>
      <c r="H3" s="78"/>
      <c r="I3" s="78"/>
      <c r="J3" s="78"/>
      <c r="K3" s="78"/>
      <c r="L3" s="78"/>
      <c r="M3" s="78"/>
      <c r="N3" s="78"/>
      <c r="O3" s="78"/>
      <c r="P3" s="78"/>
      <c r="Q3" s="78"/>
      <c r="R3" s="78"/>
    </row>
    <row r="4" spans="1:18" s="2" customFormat="1" ht="60" customHeight="1">
      <c r="A4" s="79" t="s">
        <v>17</v>
      </c>
      <c r="B4" s="78"/>
      <c r="C4" s="78"/>
      <c r="D4" s="78"/>
      <c r="E4" s="78"/>
      <c r="F4" s="78"/>
      <c r="G4" s="78"/>
      <c r="H4" s="78"/>
      <c r="I4" s="78"/>
      <c r="J4" s="78"/>
      <c r="K4" s="78"/>
      <c r="L4" s="78"/>
      <c r="M4" s="78"/>
      <c r="N4" s="78"/>
      <c r="O4" s="78"/>
      <c r="P4" s="78"/>
      <c r="Q4" s="78"/>
      <c r="R4" s="78"/>
    </row>
    <row r="5" spans="1:18" s="1" customFormat="1" ht="14.25" customHeight="1">
      <c r="A5" s="7"/>
      <c r="B5" s="8"/>
      <c r="C5" s="8"/>
      <c r="D5" s="8"/>
      <c r="E5" s="8"/>
      <c r="F5" s="8"/>
      <c r="G5" s="8"/>
      <c r="H5" s="8"/>
      <c r="I5" s="8"/>
      <c r="J5" s="8"/>
      <c r="K5" s="8"/>
      <c r="L5" s="8"/>
      <c r="M5" s="8"/>
      <c r="N5" s="8"/>
      <c r="O5" s="8"/>
      <c r="P5" s="8"/>
      <c r="Q5" s="8"/>
      <c r="R5" s="8"/>
    </row>
    <row r="6" spans="1:18" s="1" customFormat="1" ht="15" customHeight="1">
      <c r="A6" s="62" t="s">
        <v>11</v>
      </c>
      <c r="B6" s="62" t="s">
        <v>7</v>
      </c>
      <c r="C6" s="62" t="s">
        <v>12</v>
      </c>
      <c r="D6" s="65" t="s">
        <v>5</v>
      </c>
      <c r="E6" s="80"/>
      <c r="F6" s="80"/>
      <c r="G6" s="80"/>
      <c r="H6" s="80"/>
      <c r="I6" s="80"/>
      <c r="J6" s="80"/>
      <c r="K6" s="80"/>
      <c r="L6" s="80"/>
      <c r="M6" s="80"/>
      <c r="N6" s="80"/>
      <c r="O6" s="80"/>
      <c r="P6" s="80"/>
      <c r="Q6" s="81"/>
      <c r="R6" s="20" t="s">
        <v>8</v>
      </c>
    </row>
    <row r="7" spans="1:18" s="1" customFormat="1" ht="15" customHeight="1">
      <c r="A7" s="64"/>
      <c r="B7" s="64"/>
      <c r="C7" s="64"/>
      <c r="D7" s="82"/>
      <c r="E7" s="83"/>
      <c r="F7" s="83"/>
      <c r="G7" s="83"/>
      <c r="H7" s="83"/>
      <c r="I7" s="83"/>
      <c r="J7" s="83"/>
      <c r="K7" s="83"/>
      <c r="L7" s="83"/>
      <c r="M7" s="83"/>
      <c r="N7" s="83"/>
      <c r="O7" s="83"/>
      <c r="P7" s="83"/>
      <c r="Q7" s="84"/>
      <c r="R7" s="21"/>
    </row>
    <row r="8" spans="1:18" s="1" customFormat="1" ht="15" customHeight="1">
      <c r="A8" s="64"/>
      <c r="B8" s="64"/>
      <c r="C8" s="64"/>
      <c r="D8" s="65" t="s">
        <v>1</v>
      </c>
      <c r="E8" s="67"/>
      <c r="F8" s="62">
        <v>2024</v>
      </c>
      <c r="G8" s="62">
        <v>2025</v>
      </c>
      <c r="H8" s="62">
        <v>2026</v>
      </c>
      <c r="I8" s="65"/>
      <c r="J8" s="66"/>
      <c r="K8" s="66"/>
      <c r="L8" s="66"/>
      <c r="M8" s="67"/>
      <c r="N8" s="20">
        <v>2021</v>
      </c>
      <c r="O8" s="9">
        <v>2022</v>
      </c>
      <c r="P8" s="9"/>
      <c r="Q8" s="9"/>
      <c r="R8" s="9"/>
    </row>
    <row r="9" spans="1:18" s="1" customFormat="1" ht="6.75" customHeight="1">
      <c r="A9" s="63"/>
      <c r="B9" s="63"/>
      <c r="C9" s="63"/>
      <c r="D9" s="82"/>
      <c r="E9" s="70"/>
      <c r="F9" s="63"/>
      <c r="G9" s="55"/>
      <c r="H9" s="55"/>
      <c r="I9" s="68"/>
      <c r="J9" s="69"/>
      <c r="K9" s="69"/>
      <c r="L9" s="69"/>
      <c r="M9" s="70"/>
      <c r="N9" s="22"/>
      <c r="O9" s="9"/>
      <c r="P9" s="9"/>
      <c r="Q9" s="9"/>
      <c r="R9" s="9"/>
    </row>
    <row r="10" spans="1:18" s="1" customFormat="1" ht="15" customHeight="1">
      <c r="A10" s="9">
        <v>1</v>
      </c>
      <c r="B10" s="9">
        <v>2</v>
      </c>
      <c r="C10" s="9">
        <v>3</v>
      </c>
      <c r="D10" s="71">
        <v>4</v>
      </c>
      <c r="E10" s="74"/>
      <c r="F10" s="9">
        <v>5</v>
      </c>
      <c r="G10" s="9">
        <v>6</v>
      </c>
      <c r="H10" s="9">
        <v>7</v>
      </c>
      <c r="I10" s="71"/>
      <c r="J10" s="75"/>
      <c r="K10" s="75"/>
      <c r="L10" s="75"/>
      <c r="M10" s="74"/>
      <c r="N10" s="9">
        <v>10</v>
      </c>
      <c r="O10" s="9"/>
      <c r="P10" s="9"/>
      <c r="Q10" s="9"/>
      <c r="R10" s="9">
        <v>8</v>
      </c>
    </row>
    <row r="11" spans="1:18" s="1" customFormat="1" ht="31.5" customHeight="1">
      <c r="A11" s="71" t="s">
        <v>18</v>
      </c>
      <c r="B11" s="72"/>
      <c r="C11" s="72"/>
      <c r="D11" s="72"/>
      <c r="E11" s="72"/>
      <c r="F11" s="72"/>
      <c r="G11" s="72"/>
      <c r="H11" s="72"/>
      <c r="I11" s="72"/>
      <c r="J11" s="72"/>
      <c r="K11" s="72"/>
      <c r="L11" s="72"/>
      <c r="M11" s="72"/>
      <c r="N11" s="72"/>
      <c r="O11" s="72"/>
      <c r="P11" s="72"/>
      <c r="Q11" s="72"/>
      <c r="R11" s="73"/>
    </row>
    <row r="12" spans="1:18" s="1" customFormat="1" ht="51.75" customHeight="1">
      <c r="A12" s="71" t="s">
        <v>19</v>
      </c>
      <c r="B12" s="72"/>
      <c r="C12" s="72"/>
      <c r="D12" s="72"/>
      <c r="E12" s="72"/>
      <c r="F12" s="72"/>
      <c r="G12" s="72"/>
      <c r="H12" s="72"/>
      <c r="I12" s="72"/>
      <c r="J12" s="72"/>
      <c r="K12" s="72"/>
      <c r="L12" s="72"/>
      <c r="M12" s="72"/>
      <c r="N12" s="72"/>
      <c r="O12" s="72"/>
      <c r="P12" s="72"/>
      <c r="Q12" s="72"/>
      <c r="R12" s="73"/>
    </row>
    <row r="13" spans="1:18" s="3" customFormat="1" ht="15" customHeight="1">
      <c r="A13" s="85" t="s">
        <v>26</v>
      </c>
      <c r="B13" s="41"/>
      <c r="C13" s="10" t="s">
        <v>6</v>
      </c>
      <c r="D13" s="91">
        <v>0</v>
      </c>
      <c r="E13" s="92"/>
      <c r="F13" s="11">
        <v>0</v>
      </c>
      <c r="G13" s="11">
        <v>0</v>
      </c>
      <c r="H13" s="11">
        <v>0</v>
      </c>
      <c r="I13" s="11"/>
      <c r="J13" s="11"/>
      <c r="K13" s="11"/>
      <c r="L13" s="11"/>
      <c r="M13" s="11"/>
      <c r="N13" s="12"/>
      <c r="O13" s="12"/>
      <c r="P13" s="12"/>
      <c r="Q13" s="12"/>
      <c r="R13" s="102" t="s">
        <v>37</v>
      </c>
    </row>
    <row r="14" spans="1:18" s="3" customFormat="1" ht="15" customHeight="1">
      <c r="A14" s="100"/>
      <c r="B14" s="42"/>
      <c r="C14" s="10" t="s">
        <v>2</v>
      </c>
      <c r="D14" s="105">
        <f>E14+F14+G14+H14+I14+J14++K14+L14+M14</f>
        <v>0</v>
      </c>
      <c r="E14" s="48"/>
      <c r="F14" s="19">
        <v>0</v>
      </c>
      <c r="G14" s="13">
        <v>0</v>
      </c>
      <c r="H14" s="19">
        <v>0</v>
      </c>
      <c r="I14" s="13"/>
      <c r="J14" s="13"/>
      <c r="K14" s="13"/>
      <c r="L14" s="13"/>
      <c r="M14" s="13"/>
      <c r="N14" s="12"/>
      <c r="O14" s="12"/>
      <c r="P14" s="12"/>
      <c r="Q14" s="12"/>
      <c r="R14" s="103"/>
    </row>
    <row r="15" spans="1:18" s="3" customFormat="1" ht="15.75">
      <c r="A15" s="100"/>
      <c r="B15" s="42"/>
      <c r="C15" s="12" t="s">
        <v>20</v>
      </c>
      <c r="D15" s="60">
        <f>E15+F15+G15+H15+I15+J15+L15+M15+K15</f>
        <v>113739.7</v>
      </c>
      <c r="E15" s="48"/>
      <c r="F15" s="13">
        <v>36162.699999999997</v>
      </c>
      <c r="G15" s="13">
        <v>38423.199999999997</v>
      </c>
      <c r="H15" s="13">
        <v>39153.800000000003</v>
      </c>
      <c r="I15" s="13"/>
      <c r="J15" s="13"/>
      <c r="K15" s="13"/>
      <c r="L15" s="13"/>
      <c r="M15" s="13"/>
      <c r="N15" s="12"/>
      <c r="O15" s="12"/>
      <c r="P15" s="12"/>
      <c r="Q15" s="12"/>
      <c r="R15" s="103"/>
    </row>
    <row r="16" spans="1:18" s="3" customFormat="1" ht="15.75">
      <c r="A16" s="100"/>
      <c r="B16" s="42"/>
      <c r="C16" s="12" t="s">
        <v>3</v>
      </c>
      <c r="D16" s="99">
        <f>E16+F16+G16+H16</f>
        <v>0</v>
      </c>
      <c r="E16" s="48"/>
      <c r="F16" s="13">
        <v>0</v>
      </c>
      <c r="G16" s="13">
        <v>0</v>
      </c>
      <c r="H16" s="13">
        <v>0</v>
      </c>
      <c r="I16" s="13"/>
      <c r="J16" s="13"/>
      <c r="K16" s="13"/>
      <c r="L16" s="13"/>
      <c r="M16" s="13"/>
      <c r="N16" s="12"/>
      <c r="O16" s="12"/>
      <c r="P16" s="12"/>
      <c r="Q16" s="12"/>
      <c r="R16" s="103"/>
    </row>
    <row r="17" spans="1:18" s="3" customFormat="1" ht="97.5" customHeight="1">
      <c r="A17" s="101"/>
      <c r="B17" s="88"/>
      <c r="C17" s="14" t="s">
        <v>4</v>
      </c>
      <c r="D17" s="60">
        <f>E17+F17+G17+H17+I17+J17+K17+L17+M17</f>
        <v>113739.7</v>
      </c>
      <c r="E17" s="48"/>
      <c r="F17" s="13">
        <f>F13+F14+F15+F16</f>
        <v>36162.699999999997</v>
      </c>
      <c r="G17" s="13">
        <f>G13+G14+G15+G16</f>
        <v>38423.199999999997</v>
      </c>
      <c r="H17" s="13">
        <f>H13+H14+H15+H16</f>
        <v>39153.800000000003</v>
      </c>
      <c r="I17" s="13"/>
      <c r="J17" s="13"/>
      <c r="K17" s="13"/>
      <c r="L17" s="13"/>
      <c r="M17" s="13"/>
      <c r="N17" s="12"/>
      <c r="O17" s="12"/>
      <c r="P17" s="12"/>
      <c r="Q17" s="12"/>
      <c r="R17" s="104"/>
    </row>
    <row r="18" spans="1:18" s="3" customFormat="1" ht="15" customHeight="1">
      <c r="A18" s="85" t="s">
        <v>30</v>
      </c>
      <c r="B18" s="41" t="s">
        <v>35</v>
      </c>
      <c r="C18" s="10" t="s">
        <v>6</v>
      </c>
      <c r="D18" s="91">
        <v>0</v>
      </c>
      <c r="E18" s="92"/>
      <c r="F18" s="11">
        <v>0</v>
      </c>
      <c r="G18" s="11">
        <v>0</v>
      </c>
      <c r="H18" s="11">
        <v>0</v>
      </c>
      <c r="I18" s="11"/>
      <c r="J18" s="11"/>
      <c r="K18" s="11"/>
      <c r="L18" s="11"/>
      <c r="M18" s="11"/>
      <c r="N18" s="12"/>
      <c r="O18" s="12"/>
      <c r="P18" s="12"/>
      <c r="Q18" s="12"/>
      <c r="R18" s="102" t="s">
        <v>38</v>
      </c>
    </row>
    <row r="19" spans="1:18" s="3" customFormat="1" ht="15" customHeight="1">
      <c r="A19" s="100"/>
      <c r="B19" s="42"/>
      <c r="C19" s="10" t="s">
        <v>2</v>
      </c>
      <c r="D19" s="105">
        <f>E19+F19+G19+H19+I19+J19++K19+L19+M19</f>
        <v>0</v>
      </c>
      <c r="E19" s="48"/>
      <c r="F19" s="19">
        <v>0</v>
      </c>
      <c r="G19" s="13">
        <v>0</v>
      </c>
      <c r="H19" s="19">
        <v>0</v>
      </c>
      <c r="I19" s="13"/>
      <c r="J19" s="13"/>
      <c r="K19" s="13"/>
      <c r="L19" s="13"/>
      <c r="M19" s="13"/>
      <c r="N19" s="12"/>
      <c r="O19" s="12"/>
      <c r="P19" s="12"/>
      <c r="Q19" s="12"/>
      <c r="R19" s="103"/>
    </row>
    <row r="20" spans="1:18" s="3" customFormat="1" ht="15.75">
      <c r="A20" s="100"/>
      <c r="B20" s="42"/>
      <c r="C20" s="12" t="s">
        <v>20</v>
      </c>
      <c r="D20" s="60">
        <f>E20+F20+G20+H20+I20+J20+L20+M20+K20</f>
        <v>94687.6</v>
      </c>
      <c r="E20" s="48"/>
      <c r="F20" s="13">
        <v>29812</v>
      </c>
      <c r="G20" s="13">
        <v>32072.5</v>
      </c>
      <c r="H20" s="13">
        <v>32803.1</v>
      </c>
      <c r="I20" s="13"/>
      <c r="J20" s="13"/>
      <c r="K20" s="13"/>
      <c r="L20" s="13"/>
      <c r="M20" s="13"/>
      <c r="N20" s="12"/>
      <c r="O20" s="12"/>
      <c r="P20" s="12"/>
      <c r="Q20" s="12"/>
      <c r="R20" s="103"/>
    </row>
    <row r="21" spans="1:18" s="3" customFormat="1" ht="15.75">
      <c r="A21" s="100"/>
      <c r="B21" s="42"/>
      <c r="C21" s="12" t="s">
        <v>3</v>
      </c>
      <c r="D21" s="99">
        <f>E21+F21+G21+H21</f>
        <v>0</v>
      </c>
      <c r="E21" s="48"/>
      <c r="F21" s="13">
        <v>0</v>
      </c>
      <c r="G21" s="13">
        <v>0</v>
      </c>
      <c r="H21" s="13">
        <v>0</v>
      </c>
      <c r="I21" s="13"/>
      <c r="J21" s="13"/>
      <c r="K21" s="13"/>
      <c r="L21" s="13"/>
      <c r="M21" s="13"/>
      <c r="N21" s="12"/>
      <c r="O21" s="12"/>
      <c r="P21" s="12"/>
      <c r="Q21" s="12"/>
      <c r="R21" s="103"/>
    </row>
    <row r="22" spans="1:18" s="3" customFormat="1" ht="63" customHeight="1">
      <c r="A22" s="101"/>
      <c r="B22" s="88"/>
      <c r="C22" s="14" t="s">
        <v>4</v>
      </c>
      <c r="D22" s="60">
        <f>E22+F22+G22+H22+I22+J22+K22+L22+M22</f>
        <v>94687.6</v>
      </c>
      <c r="E22" s="48"/>
      <c r="F22" s="13">
        <f>F18+F19+F20+F21</f>
        <v>29812</v>
      </c>
      <c r="G22" s="13">
        <f>G18+G19+G20+G21</f>
        <v>32072.5</v>
      </c>
      <c r="H22" s="13">
        <f>H18+H19+H20+H21</f>
        <v>32803.1</v>
      </c>
      <c r="I22" s="13"/>
      <c r="J22" s="13"/>
      <c r="K22" s="13"/>
      <c r="L22" s="13"/>
      <c r="M22" s="13"/>
      <c r="N22" s="12"/>
      <c r="O22" s="12"/>
      <c r="P22" s="12"/>
      <c r="Q22" s="12"/>
      <c r="R22" s="104"/>
    </row>
    <row r="23" spans="1:18" s="3" customFormat="1" ht="15" customHeight="1">
      <c r="A23" s="85" t="s">
        <v>44</v>
      </c>
      <c r="B23" s="41" t="s">
        <v>29</v>
      </c>
      <c r="C23" s="10" t="s">
        <v>6</v>
      </c>
      <c r="D23" s="91">
        <v>0</v>
      </c>
      <c r="E23" s="92"/>
      <c r="F23" s="11">
        <v>0</v>
      </c>
      <c r="G23" s="11">
        <v>0</v>
      </c>
      <c r="H23" s="11">
        <v>0</v>
      </c>
      <c r="I23" s="11"/>
      <c r="J23" s="11"/>
      <c r="K23" s="11"/>
      <c r="L23" s="11"/>
      <c r="M23" s="11"/>
      <c r="N23" s="12"/>
      <c r="O23" s="12"/>
      <c r="P23" s="12"/>
      <c r="Q23" s="12"/>
      <c r="R23" s="102" t="s">
        <v>43</v>
      </c>
    </row>
    <row r="24" spans="1:18" s="3" customFormat="1" ht="15" customHeight="1">
      <c r="A24" s="100"/>
      <c r="B24" s="42"/>
      <c r="C24" s="10" t="s">
        <v>2</v>
      </c>
      <c r="D24" s="105">
        <f>E24+F24+G24+H24+I24+J24++K24+L24+M24</f>
        <v>0</v>
      </c>
      <c r="E24" s="48"/>
      <c r="F24" s="19">
        <v>0</v>
      </c>
      <c r="G24" s="13">
        <v>0</v>
      </c>
      <c r="H24" s="19">
        <v>0</v>
      </c>
      <c r="I24" s="13"/>
      <c r="J24" s="13"/>
      <c r="K24" s="13"/>
      <c r="L24" s="13"/>
      <c r="M24" s="13"/>
      <c r="N24" s="12"/>
      <c r="O24" s="12"/>
      <c r="P24" s="12"/>
      <c r="Q24" s="12"/>
      <c r="R24" s="103"/>
    </row>
    <row r="25" spans="1:18" s="3" customFormat="1" ht="15.75">
      <c r="A25" s="100"/>
      <c r="B25" s="42"/>
      <c r="C25" s="12" t="s">
        <v>20</v>
      </c>
      <c r="D25" s="60">
        <f>E25+F25+G25+H25+I25+J25+L25+M25+K25</f>
        <v>19052.099999999999</v>
      </c>
      <c r="E25" s="48"/>
      <c r="F25" s="13">
        <v>6350.7</v>
      </c>
      <c r="G25" s="13">
        <v>6350.7</v>
      </c>
      <c r="H25" s="13">
        <v>6350.7</v>
      </c>
      <c r="I25" s="13"/>
      <c r="J25" s="13"/>
      <c r="K25" s="13"/>
      <c r="L25" s="13"/>
      <c r="M25" s="13"/>
      <c r="N25" s="12"/>
      <c r="O25" s="12"/>
      <c r="P25" s="12"/>
      <c r="Q25" s="12"/>
      <c r="R25" s="103"/>
    </row>
    <row r="26" spans="1:18" s="3" customFormat="1" ht="15.75">
      <c r="A26" s="100"/>
      <c r="B26" s="42"/>
      <c r="C26" s="12" t="s">
        <v>3</v>
      </c>
      <c r="D26" s="99">
        <f>E26+F26+G26+H26</f>
        <v>0</v>
      </c>
      <c r="E26" s="48"/>
      <c r="F26" s="13">
        <v>0</v>
      </c>
      <c r="G26" s="13">
        <v>0</v>
      </c>
      <c r="H26" s="13">
        <v>0</v>
      </c>
      <c r="I26" s="13"/>
      <c r="J26" s="13"/>
      <c r="K26" s="13"/>
      <c r="L26" s="13"/>
      <c r="M26" s="13"/>
      <c r="N26" s="12"/>
      <c r="O26" s="12"/>
      <c r="P26" s="12"/>
      <c r="Q26" s="12"/>
      <c r="R26" s="103"/>
    </row>
    <row r="27" spans="1:18" s="3" customFormat="1" ht="47.25" customHeight="1">
      <c r="A27" s="101"/>
      <c r="B27" s="88"/>
      <c r="C27" s="14" t="s">
        <v>4</v>
      </c>
      <c r="D27" s="60">
        <f>E27+F27+G27+H27+I27+J27+K27+L27+M27</f>
        <v>19052.099999999999</v>
      </c>
      <c r="E27" s="48"/>
      <c r="F27" s="13">
        <f>F23+F24+F25+F26</f>
        <v>6350.7</v>
      </c>
      <c r="G27" s="13">
        <f>G23+G24+G25+G26</f>
        <v>6350.7</v>
      </c>
      <c r="H27" s="13">
        <f>H23+H24+H25+H26</f>
        <v>6350.7</v>
      </c>
      <c r="I27" s="13"/>
      <c r="J27" s="13"/>
      <c r="K27" s="13"/>
      <c r="L27" s="13"/>
      <c r="M27" s="13"/>
      <c r="N27" s="12"/>
      <c r="O27" s="12"/>
      <c r="P27" s="12"/>
      <c r="Q27" s="12"/>
      <c r="R27" s="104"/>
    </row>
    <row r="28" spans="1:18" ht="29.25" customHeight="1">
      <c r="A28" s="113" t="s">
        <v>27</v>
      </c>
      <c r="B28" s="41"/>
      <c r="C28" s="10" t="s">
        <v>6</v>
      </c>
      <c r="D28" s="47">
        <v>0</v>
      </c>
      <c r="E28" s="48"/>
      <c r="F28" s="13">
        <v>0</v>
      </c>
      <c r="G28" s="13">
        <v>0</v>
      </c>
      <c r="H28" s="13">
        <v>0</v>
      </c>
      <c r="I28" s="13"/>
      <c r="J28" s="13"/>
      <c r="K28" s="13"/>
      <c r="L28" s="13"/>
      <c r="M28" s="13"/>
      <c r="N28" s="24"/>
      <c r="O28" s="24"/>
      <c r="P28" s="24"/>
      <c r="Q28" s="24"/>
      <c r="R28" s="114" t="s">
        <v>46</v>
      </c>
    </row>
    <row r="29" spans="1:18" ht="15.75" customHeight="1">
      <c r="A29" s="89"/>
      <c r="B29" s="42"/>
      <c r="C29" s="12" t="s">
        <v>2</v>
      </c>
      <c r="D29" s="47">
        <v>0</v>
      </c>
      <c r="E29" s="48"/>
      <c r="F29" s="13">
        <v>0</v>
      </c>
      <c r="G29" s="13">
        <v>0</v>
      </c>
      <c r="H29" s="13">
        <v>0</v>
      </c>
      <c r="I29" s="13"/>
      <c r="J29" s="13"/>
      <c r="K29" s="13"/>
      <c r="L29" s="13"/>
      <c r="M29" s="13"/>
      <c r="N29" s="6"/>
      <c r="O29" s="6"/>
      <c r="P29" s="6"/>
      <c r="Q29" s="6"/>
      <c r="R29" s="115"/>
    </row>
    <row r="30" spans="1:18" ht="15.75">
      <c r="A30" s="89"/>
      <c r="B30" s="42"/>
      <c r="C30" s="12" t="s">
        <v>20</v>
      </c>
      <c r="D30" s="47">
        <f>E30+F30+G30+H30+I30+J30+L30+K30</f>
        <v>6300.2999999999993</v>
      </c>
      <c r="E30" s="48"/>
      <c r="F30" s="17">
        <v>2100.1</v>
      </c>
      <c r="G30" s="17">
        <v>2100.1</v>
      </c>
      <c r="H30" s="17">
        <v>2100.1</v>
      </c>
      <c r="I30" s="17"/>
      <c r="J30" s="17"/>
      <c r="K30" s="17"/>
      <c r="L30" s="17"/>
      <c r="M30" s="17"/>
      <c r="N30" s="6"/>
      <c r="O30" s="6"/>
      <c r="P30" s="6"/>
      <c r="Q30" s="6"/>
      <c r="R30" s="115"/>
    </row>
    <row r="31" spans="1:18" ht="15.75">
      <c r="A31" s="89"/>
      <c r="B31" s="42"/>
      <c r="C31" s="12" t="s">
        <v>3</v>
      </c>
      <c r="D31" s="47">
        <v>0</v>
      </c>
      <c r="E31" s="48"/>
      <c r="F31" s="17">
        <v>0</v>
      </c>
      <c r="G31" s="17">
        <v>0</v>
      </c>
      <c r="H31" s="17">
        <v>0</v>
      </c>
      <c r="I31" s="17"/>
      <c r="J31" s="17"/>
      <c r="K31" s="17"/>
      <c r="L31" s="17"/>
      <c r="M31" s="17"/>
      <c r="N31" s="6"/>
      <c r="O31" s="6"/>
      <c r="P31" s="6"/>
      <c r="Q31" s="6"/>
      <c r="R31" s="115"/>
    </row>
    <row r="32" spans="1:18" ht="87.75" customHeight="1">
      <c r="A32" s="90"/>
      <c r="B32" s="88"/>
      <c r="C32" s="18" t="s">
        <v>24</v>
      </c>
      <c r="D32" s="47">
        <f>E32+F32+G32+H32+I32+J32+L32+M32+K32</f>
        <v>6300.2999999999993</v>
      </c>
      <c r="E32" s="48"/>
      <c r="F32" s="17">
        <f>F28+F29+F30+F31</f>
        <v>2100.1</v>
      </c>
      <c r="G32" s="17">
        <f>G28+G29+G30+G31</f>
        <v>2100.1</v>
      </c>
      <c r="H32" s="17">
        <f>H28+H29+H30+H31</f>
        <v>2100.1</v>
      </c>
      <c r="I32" s="17"/>
      <c r="J32" s="17"/>
      <c r="K32" s="17"/>
      <c r="L32" s="17"/>
      <c r="M32" s="17"/>
      <c r="N32" s="6"/>
      <c r="O32" s="6"/>
      <c r="P32" s="6"/>
      <c r="Q32" s="6"/>
      <c r="R32" s="116"/>
    </row>
    <row r="33" spans="1:18" ht="29.25" customHeight="1">
      <c r="A33" s="113" t="s">
        <v>39</v>
      </c>
      <c r="B33" s="41" t="s">
        <v>35</v>
      </c>
      <c r="C33" s="10" t="s">
        <v>6</v>
      </c>
      <c r="D33" s="47">
        <v>0</v>
      </c>
      <c r="E33" s="48"/>
      <c r="F33" s="13">
        <v>0</v>
      </c>
      <c r="G33" s="13">
        <v>0</v>
      </c>
      <c r="H33" s="13">
        <v>0</v>
      </c>
      <c r="I33" s="13"/>
      <c r="J33" s="13"/>
      <c r="K33" s="13"/>
      <c r="L33" s="13"/>
      <c r="M33" s="13"/>
      <c r="N33" s="24"/>
      <c r="O33" s="24"/>
      <c r="P33" s="24"/>
      <c r="Q33" s="24"/>
      <c r="R33" s="114" t="s">
        <v>45</v>
      </c>
    </row>
    <row r="34" spans="1:18" ht="15.75" customHeight="1">
      <c r="A34" s="89"/>
      <c r="B34" s="42"/>
      <c r="C34" s="12" t="s">
        <v>2</v>
      </c>
      <c r="D34" s="47">
        <v>0</v>
      </c>
      <c r="E34" s="48"/>
      <c r="F34" s="13">
        <v>0</v>
      </c>
      <c r="G34" s="13">
        <v>0</v>
      </c>
      <c r="H34" s="13">
        <v>0</v>
      </c>
      <c r="I34" s="13"/>
      <c r="J34" s="13"/>
      <c r="K34" s="13"/>
      <c r="L34" s="13"/>
      <c r="M34" s="13"/>
      <c r="N34" s="6"/>
      <c r="O34" s="6"/>
      <c r="P34" s="6"/>
      <c r="Q34" s="6"/>
      <c r="R34" s="115"/>
    </row>
    <row r="35" spans="1:18" ht="15.75">
      <c r="A35" s="89"/>
      <c r="B35" s="42"/>
      <c r="C35" s="12" t="s">
        <v>20</v>
      </c>
      <c r="D35" s="47">
        <f>E35+F35+G35+H35+I35+J35+L35+K35</f>
        <v>5789.1</v>
      </c>
      <c r="E35" s="48"/>
      <c r="F35" s="17">
        <v>1929.7</v>
      </c>
      <c r="G35" s="17">
        <v>1929.7</v>
      </c>
      <c r="H35" s="17">
        <v>1929.7</v>
      </c>
      <c r="I35" s="17"/>
      <c r="J35" s="17"/>
      <c r="K35" s="17"/>
      <c r="L35" s="17"/>
      <c r="M35" s="17"/>
      <c r="N35" s="6"/>
      <c r="O35" s="6"/>
      <c r="P35" s="6"/>
      <c r="Q35" s="6"/>
      <c r="R35" s="115"/>
    </row>
    <row r="36" spans="1:18" ht="15.75">
      <c r="A36" s="89"/>
      <c r="B36" s="42"/>
      <c r="C36" s="12" t="s">
        <v>3</v>
      </c>
      <c r="D36" s="47">
        <v>0</v>
      </c>
      <c r="E36" s="48"/>
      <c r="F36" s="17">
        <v>0</v>
      </c>
      <c r="G36" s="17">
        <v>0</v>
      </c>
      <c r="H36" s="17">
        <v>0</v>
      </c>
      <c r="I36" s="17"/>
      <c r="J36" s="17"/>
      <c r="K36" s="17"/>
      <c r="L36" s="17"/>
      <c r="M36" s="17"/>
      <c r="N36" s="6"/>
      <c r="O36" s="6"/>
      <c r="P36" s="6"/>
      <c r="Q36" s="6"/>
      <c r="R36" s="115"/>
    </row>
    <row r="37" spans="1:18" ht="76.5" customHeight="1">
      <c r="A37" s="90"/>
      <c r="B37" s="88"/>
      <c r="C37" s="18" t="s">
        <v>24</v>
      </c>
      <c r="D37" s="47">
        <f>E37+F37+G37+H37+I37+J37+L37+M37+K37</f>
        <v>5789.1</v>
      </c>
      <c r="E37" s="48"/>
      <c r="F37" s="17">
        <f>F33+F34+F35+F36</f>
        <v>1929.7</v>
      </c>
      <c r="G37" s="17">
        <f>G33+G34+G35+G36</f>
        <v>1929.7</v>
      </c>
      <c r="H37" s="17">
        <f>H33+H34+H35+H36</f>
        <v>1929.7</v>
      </c>
      <c r="I37" s="17"/>
      <c r="J37" s="17"/>
      <c r="K37" s="17"/>
      <c r="L37" s="17"/>
      <c r="M37" s="17"/>
      <c r="N37" s="6"/>
      <c r="O37" s="6"/>
      <c r="P37" s="6"/>
      <c r="Q37" s="6"/>
      <c r="R37" s="116"/>
    </row>
    <row r="38" spans="1:18" ht="29.25" customHeight="1">
      <c r="A38" s="113" t="s">
        <v>31</v>
      </c>
      <c r="B38" s="41" t="s">
        <v>29</v>
      </c>
      <c r="C38" s="10" t="s">
        <v>6</v>
      </c>
      <c r="D38" s="47">
        <v>0</v>
      </c>
      <c r="E38" s="120"/>
      <c r="F38" s="13">
        <v>0</v>
      </c>
      <c r="G38" s="13">
        <v>0</v>
      </c>
      <c r="H38" s="13">
        <v>0</v>
      </c>
      <c r="I38" s="13"/>
      <c r="J38" s="13"/>
      <c r="K38" s="13"/>
      <c r="L38" s="13"/>
      <c r="M38" s="13"/>
      <c r="N38" s="24"/>
      <c r="O38" s="24"/>
      <c r="P38" s="24"/>
      <c r="Q38" s="24"/>
      <c r="R38" s="121" t="s">
        <v>40</v>
      </c>
    </row>
    <row r="39" spans="1:18" ht="18.75" customHeight="1">
      <c r="A39" s="89"/>
      <c r="B39" s="118"/>
      <c r="C39" s="12" t="s">
        <v>2</v>
      </c>
      <c r="D39" s="47">
        <v>0</v>
      </c>
      <c r="E39" s="120"/>
      <c r="F39" s="13">
        <v>0</v>
      </c>
      <c r="G39" s="13">
        <v>0</v>
      </c>
      <c r="H39" s="13">
        <v>0</v>
      </c>
      <c r="I39" s="13"/>
      <c r="J39" s="13"/>
      <c r="K39" s="13"/>
      <c r="L39" s="13"/>
      <c r="M39" s="13"/>
      <c r="N39" s="6"/>
      <c r="O39" s="6"/>
      <c r="P39" s="6"/>
      <c r="Q39" s="6"/>
      <c r="R39" s="122"/>
    </row>
    <row r="40" spans="1:18" ht="18.75" customHeight="1">
      <c r="A40" s="89"/>
      <c r="B40" s="118"/>
      <c r="C40" s="12" t="s">
        <v>20</v>
      </c>
      <c r="D40" s="47">
        <f>E40+F40+G40+H40+I40+J40+L40+K40</f>
        <v>511.20000000000005</v>
      </c>
      <c r="E40" s="120"/>
      <c r="F40" s="17">
        <v>170.4</v>
      </c>
      <c r="G40" s="17">
        <v>170.4</v>
      </c>
      <c r="H40" s="17">
        <v>170.4</v>
      </c>
      <c r="I40" s="17"/>
      <c r="J40" s="17"/>
      <c r="K40" s="17"/>
      <c r="L40" s="17"/>
      <c r="M40" s="17"/>
      <c r="N40" s="6"/>
      <c r="O40" s="6"/>
      <c r="P40" s="6"/>
      <c r="Q40" s="6"/>
      <c r="R40" s="122"/>
    </row>
    <row r="41" spans="1:18" ht="15.75">
      <c r="A41" s="89"/>
      <c r="B41" s="118"/>
      <c r="C41" s="12" t="s">
        <v>3</v>
      </c>
      <c r="D41" s="47">
        <v>0</v>
      </c>
      <c r="E41" s="120"/>
      <c r="F41" s="17">
        <v>0</v>
      </c>
      <c r="G41" s="17">
        <v>0</v>
      </c>
      <c r="H41" s="17">
        <v>0</v>
      </c>
      <c r="I41" s="17"/>
      <c r="J41" s="17"/>
      <c r="K41" s="17"/>
      <c r="L41" s="17"/>
      <c r="M41" s="17"/>
      <c r="N41" s="6"/>
      <c r="O41" s="6"/>
      <c r="P41" s="6"/>
      <c r="Q41" s="6"/>
      <c r="R41" s="122"/>
    </row>
    <row r="42" spans="1:18" ht="23.25" customHeight="1">
      <c r="A42" s="90"/>
      <c r="B42" s="119"/>
      <c r="C42" s="18" t="s">
        <v>24</v>
      </c>
      <c r="D42" s="47">
        <f>E42+F42+G42+H42+I42+J42+L42+M42+K42</f>
        <v>511.20000000000005</v>
      </c>
      <c r="E42" s="120"/>
      <c r="F42" s="17">
        <f>F38+F39+F40+F41</f>
        <v>170.4</v>
      </c>
      <c r="G42" s="17">
        <f>G38+G39+G40+G41</f>
        <v>170.4</v>
      </c>
      <c r="H42" s="17">
        <f>H38+H39+H40+H41</f>
        <v>170.4</v>
      </c>
      <c r="I42" s="17"/>
      <c r="J42" s="17"/>
      <c r="K42" s="17"/>
      <c r="L42" s="17"/>
      <c r="M42" s="17"/>
      <c r="N42" s="6"/>
      <c r="O42" s="6"/>
      <c r="P42" s="6"/>
      <c r="Q42" s="6"/>
      <c r="R42" s="123"/>
    </row>
    <row r="43" spans="1:18" ht="24.75" customHeight="1">
      <c r="A43" s="38" t="s">
        <v>42</v>
      </c>
      <c r="B43" s="41"/>
      <c r="C43" s="10" t="s">
        <v>6</v>
      </c>
      <c r="D43" s="47">
        <v>0</v>
      </c>
      <c r="E43" s="48"/>
      <c r="F43" s="13">
        <v>0</v>
      </c>
      <c r="G43" s="13">
        <v>0</v>
      </c>
      <c r="H43" s="13">
        <v>0</v>
      </c>
      <c r="I43" s="15"/>
      <c r="J43" s="15"/>
      <c r="K43" s="15"/>
      <c r="L43" s="15"/>
      <c r="M43" s="15"/>
      <c r="N43" s="16"/>
      <c r="O43" s="16"/>
      <c r="P43" s="16"/>
      <c r="Q43" s="16"/>
      <c r="R43" s="106" t="s">
        <v>49</v>
      </c>
    </row>
    <row r="44" spans="1:18" ht="24.75" customHeight="1">
      <c r="A44" s="39"/>
      <c r="B44" s="42"/>
      <c r="C44" s="12" t="s">
        <v>2</v>
      </c>
      <c r="D44" s="47">
        <f>F44</f>
        <v>500</v>
      </c>
      <c r="E44" s="48"/>
      <c r="F44" s="13">
        <v>500</v>
      </c>
      <c r="G44" s="13">
        <v>0</v>
      </c>
      <c r="H44" s="13">
        <v>0</v>
      </c>
      <c r="I44" s="13"/>
      <c r="J44" s="13"/>
      <c r="K44" s="13"/>
      <c r="L44" s="13"/>
      <c r="M44" s="13"/>
      <c r="N44" s="12"/>
      <c r="O44" s="12"/>
      <c r="P44" s="12"/>
      <c r="Q44" s="12"/>
      <c r="R44" s="107"/>
    </row>
    <row r="45" spans="1:18" ht="20.25" customHeight="1">
      <c r="A45" s="39"/>
      <c r="B45" s="42"/>
      <c r="C45" s="12" t="s">
        <v>20</v>
      </c>
      <c r="D45" s="60">
        <f>F45+G45+H45</f>
        <v>21345.3</v>
      </c>
      <c r="E45" s="61"/>
      <c r="F45" s="13">
        <v>11205.6</v>
      </c>
      <c r="G45" s="13">
        <v>6771.1</v>
      </c>
      <c r="H45" s="13">
        <v>3368.6</v>
      </c>
      <c r="I45" s="13"/>
      <c r="J45" s="13"/>
      <c r="K45" s="13"/>
      <c r="L45" s="13"/>
      <c r="M45" s="13"/>
      <c r="N45" s="12"/>
      <c r="O45" s="12"/>
      <c r="P45" s="12"/>
      <c r="Q45" s="12"/>
      <c r="R45" s="107"/>
    </row>
    <row r="46" spans="1:18" ht="26.25" customHeight="1">
      <c r="A46" s="39"/>
      <c r="B46" s="42"/>
      <c r="C46" s="12" t="s">
        <v>3</v>
      </c>
      <c r="D46" s="60">
        <v>0</v>
      </c>
      <c r="E46" s="61">
        <v>0</v>
      </c>
      <c r="F46" s="13">
        <v>0</v>
      </c>
      <c r="G46" s="13">
        <v>0</v>
      </c>
      <c r="H46" s="13">
        <v>0</v>
      </c>
      <c r="I46" s="13"/>
      <c r="J46" s="13"/>
      <c r="K46" s="13"/>
      <c r="L46" s="13"/>
      <c r="M46" s="13"/>
      <c r="N46" s="12"/>
      <c r="O46" s="12"/>
      <c r="P46" s="12"/>
      <c r="Q46" s="12"/>
      <c r="R46" s="107"/>
    </row>
    <row r="47" spans="1:18" ht="125.25" customHeight="1">
      <c r="A47" s="39"/>
      <c r="B47" s="42"/>
      <c r="C47" s="14" t="s">
        <v>32</v>
      </c>
      <c r="D47" s="60">
        <f>D44+D45</f>
        <v>21845.3</v>
      </c>
      <c r="E47" s="61"/>
      <c r="F47" s="13">
        <f>F44+F45</f>
        <v>11705.6</v>
      </c>
      <c r="G47" s="13">
        <f>G45</f>
        <v>6771.1</v>
      </c>
      <c r="H47" s="13">
        <f>H45</f>
        <v>3368.6</v>
      </c>
      <c r="I47" s="13"/>
      <c r="J47" s="13"/>
      <c r="K47" s="13"/>
      <c r="L47" s="13"/>
      <c r="M47" s="13"/>
      <c r="N47" s="12"/>
      <c r="O47" s="12"/>
      <c r="P47" s="12"/>
      <c r="Q47" s="12"/>
      <c r="R47" s="107"/>
    </row>
    <row r="48" spans="1:18" ht="7.5" hidden="1" customHeight="1">
      <c r="A48" s="112"/>
      <c r="B48" s="111"/>
      <c r="C48" s="25" t="s">
        <v>4</v>
      </c>
      <c r="D48" s="109">
        <f>D43+D44+D45+D46</f>
        <v>21845.3</v>
      </c>
      <c r="E48" s="110"/>
      <c r="F48" s="25">
        <f>F43+F44+F45+F46</f>
        <v>11705.6</v>
      </c>
      <c r="G48" s="25">
        <f>G43+G44+G45+G46</f>
        <v>6771.1</v>
      </c>
      <c r="H48" s="25">
        <f>H43+H44+H45+H46</f>
        <v>3368.6</v>
      </c>
      <c r="I48" s="25"/>
      <c r="J48" s="25"/>
      <c r="K48" s="25"/>
      <c r="L48" s="25"/>
      <c r="M48" s="25"/>
      <c r="N48" s="25">
        <f>SUM(N44:N46)</f>
        <v>0</v>
      </c>
      <c r="O48" s="25">
        <f>SUM(O44:O46)</f>
        <v>0</v>
      </c>
      <c r="P48" s="25">
        <f>SUM(P44:P46)</f>
        <v>0</v>
      </c>
      <c r="Q48" s="25">
        <f>SUM(Q44:Q46)</f>
        <v>0</v>
      </c>
      <c r="R48" s="108"/>
    </row>
    <row r="49" spans="1:18" ht="37.5" hidden="1" customHeight="1">
      <c r="A49" s="112"/>
      <c r="B49" s="111"/>
      <c r="C49" s="12" t="s">
        <v>23</v>
      </c>
      <c r="D49" s="47">
        <f>F49+G49+H49</f>
        <v>12690.7</v>
      </c>
      <c r="E49" s="49"/>
      <c r="F49" s="17">
        <v>2549.5000000000005</v>
      </c>
      <c r="G49" s="17">
        <v>5042.5</v>
      </c>
      <c r="H49" s="17">
        <v>5098.7</v>
      </c>
      <c r="I49" s="35"/>
      <c r="J49" s="35"/>
      <c r="K49" s="35"/>
      <c r="L49" s="35"/>
      <c r="M49" s="35"/>
      <c r="N49" s="35"/>
      <c r="O49" s="35"/>
      <c r="P49" s="35"/>
      <c r="Q49" s="35"/>
      <c r="R49" s="108"/>
    </row>
    <row r="50" spans="1:18" ht="1.5" hidden="1" customHeight="1">
      <c r="A50" s="112"/>
      <c r="B50" s="111"/>
      <c r="C50" s="12" t="s">
        <v>3</v>
      </c>
      <c r="D50" s="47">
        <v>0</v>
      </c>
      <c r="E50" s="49"/>
      <c r="F50" s="17">
        <v>0</v>
      </c>
      <c r="G50" s="17">
        <v>0</v>
      </c>
      <c r="H50" s="17">
        <v>0</v>
      </c>
      <c r="I50" s="35"/>
      <c r="J50" s="35"/>
      <c r="K50" s="35"/>
      <c r="L50" s="35"/>
      <c r="M50" s="35"/>
      <c r="N50" s="35"/>
      <c r="O50" s="35"/>
      <c r="P50" s="35"/>
      <c r="Q50" s="35"/>
      <c r="R50" s="108"/>
    </row>
    <row r="51" spans="1:18" ht="24.75" customHeight="1">
      <c r="A51" s="38" t="s">
        <v>41</v>
      </c>
      <c r="B51" s="41" t="s">
        <v>35</v>
      </c>
      <c r="C51" s="10" t="s">
        <v>6</v>
      </c>
      <c r="D51" s="47">
        <v>0</v>
      </c>
      <c r="E51" s="48"/>
      <c r="F51" s="13">
        <v>0</v>
      </c>
      <c r="G51" s="13">
        <v>0</v>
      </c>
      <c r="H51" s="13">
        <v>0</v>
      </c>
      <c r="I51" s="15"/>
      <c r="J51" s="15"/>
      <c r="K51" s="15"/>
      <c r="L51" s="15"/>
      <c r="M51" s="15"/>
      <c r="N51" s="16"/>
      <c r="O51" s="16"/>
      <c r="P51" s="16"/>
      <c r="Q51" s="16"/>
      <c r="R51" s="106" t="s">
        <v>48</v>
      </c>
    </row>
    <row r="52" spans="1:18" ht="24.75" customHeight="1">
      <c r="A52" s="39"/>
      <c r="B52" s="42"/>
      <c r="C52" s="12" t="s">
        <v>2</v>
      </c>
      <c r="D52" s="47">
        <f>F52</f>
        <v>500</v>
      </c>
      <c r="E52" s="48"/>
      <c r="F52" s="13">
        <v>500</v>
      </c>
      <c r="G52" s="13">
        <v>0</v>
      </c>
      <c r="H52" s="13">
        <v>0</v>
      </c>
      <c r="I52" s="13"/>
      <c r="J52" s="13"/>
      <c r="K52" s="13"/>
      <c r="L52" s="13"/>
      <c r="M52" s="13"/>
      <c r="N52" s="12"/>
      <c r="O52" s="12"/>
      <c r="P52" s="12"/>
      <c r="Q52" s="12"/>
      <c r="R52" s="107"/>
    </row>
    <row r="53" spans="1:18" ht="20.25" customHeight="1">
      <c r="A53" s="39"/>
      <c r="B53" s="42"/>
      <c r="C53" s="12" t="s">
        <v>20</v>
      </c>
      <c r="D53" s="60">
        <f>F53+G53+H53</f>
        <v>21002.199999999997</v>
      </c>
      <c r="E53" s="61"/>
      <c r="F53" s="13">
        <v>10862.5</v>
      </c>
      <c r="G53" s="13">
        <v>6771.1</v>
      </c>
      <c r="H53" s="13">
        <v>3368.6</v>
      </c>
      <c r="I53" s="13"/>
      <c r="J53" s="13"/>
      <c r="K53" s="13"/>
      <c r="L53" s="13"/>
      <c r="M53" s="13"/>
      <c r="N53" s="12"/>
      <c r="O53" s="12"/>
      <c r="P53" s="12"/>
      <c r="Q53" s="12"/>
      <c r="R53" s="107"/>
    </row>
    <row r="54" spans="1:18" ht="37.5" customHeight="1">
      <c r="A54" s="39"/>
      <c r="B54" s="42"/>
      <c r="C54" s="12" t="s">
        <v>3</v>
      </c>
      <c r="D54" s="60">
        <v>0</v>
      </c>
      <c r="E54" s="61">
        <v>0</v>
      </c>
      <c r="F54" s="13">
        <v>0</v>
      </c>
      <c r="G54" s="13">
        <v>0</v>
      </c>
      <c r="H54" s="13">
        <v>0</v>
      </c>
      <c r="I54" s="13"/>
      <c r="J54" s="13"/>
      <c r="K54" s="13"/>
      <c r="L54" s="13"/>
      <c r="M54" s="13"/>
      <c r="N54" s="12"/>
      <c r="O54" s="12"/>
      <c r="P54" s="12"/>
      <c r="Q54" s="12"/>
      <c r="R54" s="107"/>
    </row>
    <row r="55" spans="1:18" ht="27.75" customHeight="1">
      <c r="A55" s="39"/>
      <c r="B55" s="42"/>
      <c r="C55" s="14" t="s">
        <v>33</v>
      </c>
      <c r="D55" s="60">
        <f>D52+D53</f>
        <v>21502.199999999997</v>
      </c>
      <c r="E55" s="61"/>
      <c r="F55" s="13">
        <f>F52+F53</f>
        <v>11362.5</v>
      </c>
      <c r="G55" s="13">
        <f>G53</f>
        <v>6771.1</v>
      </c>
      <c r="H55" s="13">
        <f>H53</f>
        <v>3368.6</v>
      </c>
      <c r="I55" s="13"/>
      <c r="J55" s="13"/>
      <c r="K55" s="13"/>
      <c r="L55" s="13"/>
      <c r="M55" s="13"/>
      <c r="N55" s="12"/>
      <c r="O55" s="12"/>
      <c r="P55" s="12"/>
      <c r="Q55" s="12"/>
      <c r="R55" s="107"/>
    </row>
    <row r="56" spans="1:18" ht="7.5" hidden="1" customHeight="1">
      <c r="A56" s="112"/>
      <c r="B56" s="111"/>
      <c r="C56" s="25" t="s">
        <v>4</v>
      </c>
      <c r="D56" s="109">
        <f>D51+D52+D53+D54</f>
        <v>21502.199999999997</v>
      </c>
      <c r="E56" s="110"/>
      <c r="F56" s="25">
        <f>F51+F52+F53+F54</f>
        <v>11362.5</v>
      </c>
      <c r="G56" s="25">
        <f>G51+G52+G53+G54</f>
        <v>6771.1</v>
      </c>
      <c r="H56" s="25">
        <f>H51+H52+H53+H54</f>
        <v>3368.6</v>
      </c>
      <c r="I56" s="25"/>
      <c r="J56" s="25"/>
      <c r="K56" s="25"/>
      <c r="L56" s="25"/>
      <c r="M56" s="25"/>
      <c r="N56" s="25">
        <f>SUM(N52:N54)</f>
        <v>0</v>
      </c>
      <c r="O56" s="25">
        <f>SUM(O52:O54)</f>
        <v>0</v>
      </c>
      <c r="P56" s="25">
        <f>SUM(P52:P54)</f>
        <v>0</v>
      </c>
      <c r="Q56" s="25">
        <f>SUM(Q52:Q54)</f>
        <v>0</v>
      </c>
      <c r="R56" s="108"/>
    </row>
    <row r="57" spans="1:18" ht="37.5" hidden="1" customHeight="1">
      <c r="A57" s="112"/>
      <c r="B57" s="111"/>
      <c r="C57" s="12" t="s">
        <v>23</v>
      </c>
      <c r="D57" s="47">
        <f>F57+G57+H57</f>
        <v>3320.2</v>
      </c>
      <c r="E57" s="49"/>
      <c r="F57" s="17">
        <v>0</v>
      </c>
      <c r="G57" s="17">
        <v>1590.1</v>
      </c>
      <c r="H57" s="17">
        <v>1730.1</v>
      </c>
      <c r="I57" s="35"/>
      <c r="J57" s="35"/>
      <c r="K57" s="35"/>
      <c r="L57" s="35"/>
      <c r="M57" s="35"/>
      <c r="N57" s="35"/>
      <c r="O57" s="35"/>
      <c r="P57" s="35"/>
      <c r="Q57" s="35"/>
      <c r="R57" s="108"/>
    </row>
    <row r="58" spans="1:18" ht="1.5" hidden="1" customHeight="1">
      <c r="A58" s="112"/>
      <c r="B58" s="111"/>
      <c r="C58" s="12" t="s">
        <v>3</v>
      </c>
      <c r="D58" s="47">
        <v>0</v>
      </c>
      <c r="E58" s="49"/>
      <c r="F58" s="17">
        <v>0</v>
      </c>
      <c r="G58" s="17">
        <v>0</v>
      </c>
      <c r="H58" s="17">
        <v>0</v>
      </c>
      <c r="I58" s="35"/>
      <c r="J58" s="35"/>
      <c r="K58" s="35"/>
      <c r="L58" s="35"/>
      <c r="M58" s="35"/>
      <c r="N58" s="35"/>
      <c r="O58" s="35"/>
      <c r="P58" s="35"/>
      <c r="Q58" s="35"/>
      <c r="R58" s="108"/>
    </row>
    <row r="59" spans="1:18" ht="62.25" customHeight="1">
      <c r="A59" s="40"/>
      <c r="B59" s="43"/>
      <c r="C59" s="18" t="s">
        <v>24</v>
      </c>
      <c r="D59" s="47">
        <f>F59+H59+G59</f>
        <v>21502.2</v>
      </c>
      <c r="E59" s="49"/>
      <c r="F59" s="17">
        <v>11362.5</v>
      </c>
      <c r="G59" s="33">
        <f>G53</f>
        <v>6771.1</v>
      </c>
      <c r="H59" s="33">
        <f>H53</f>
        <v>3368.6</v>
      </c>
      <c r="I59" s="34"/>
      <c r="J59" s="47">
        <f>J51+J52+J57+J58</f>
        <v>0</v>
      </c>
      <c r="K59" s="48"/>
      <c r="L59" s="47">
        <f>L51+L52+L57+L58</f>
        <v>0</v>
      </c>
      <c r="M59" s="48"/>
      <c r="N59" s="47">
        <f>N51+N52+N57+N58</f>
        <v>0</v>
      </c>
      <c r="O59" s="48"/>
      <c r="P59" s="47">
        <f>P51+P52+P57+P58</f>
        <v>0</v>
      </c>
      <c r="Q59" s="48"/>
      <c r="R59" s="117"/>
    </row>
    <row r="60" spans="1:18" ht="24.75" customHeight="1">
      <c r="A60" s="38" t="s">
        <v>34</v>
      </c>
      <c r="B60" s="41" t="s">
        <v>29</v>
      </c>
      <c r="C60" s="10" t="s">
        <v>6</v>
      </c>
      <c r="D60" s="47">
        <v>0</v>
      </c>
      <c r="E60" s="48"/>
      <c r="F60" s="13">
        <v>0</v>
      </c>
      <c r="G60" s="13">
        <v>0</v>
      </c>
      <c r="H60" s="13">
        <v>0</v>
      </c>
      <c r="I60" s="15"/>
      <c r="J60" s="15"/>
      <c r="K60" s="15"/>
      <c r="L60" s="15"/>
      <c r="M60" s="15"/>
      <c r="N60" s="16"/>
      <c r="O60" s="16"/>
      <c r="P60" s="16"/>
      <c r="Q60" s="16"/>
      <c r="R60" s="56" t="s">
        <v>47</v>
      </c>
    </row>
    <row r="61" spans="1:18" ht="18" customHeight="1">
      <c r="A61" s="39"/>
      <c r="B61" s="42"/>
      <c r="C61" s="12" t="s">
        <v>2</v>
      </c>
      <c r="D61" s="47">
        <v>0</v>
      </c>
      <c r="E61" s="48"/>
      <c r="F61" s="13">
        <v>0</v>
      </c>
      <c r="G61" s="13">
        <v>0</v>
      </c>
      <c r="H61" s="13">
        <v>0</v>
      </c>
      <c r="I61" s="13"/>
      <c r="J61" s="13"/>
      <c r="K61" s="13"/>
      <c r="L61" s="13"/>
      <c r="M61" s="13"/>
      <c r="N61" s="12"/>
      <c r="O61" s="12"/>
      <c r="P61" s="12"/>
      <c r="Q61" s="12"/>
      <c r="R61" s="57"/>
    </row>
    <row r="62" spans="1:18" ht="20.25" customHeight="1">
      <c r="A62" s="39"/>
      <c r="B62" s="42"/>
      <c r="C62" s="12" t="s">
        <v>20</v>
      </c>
      <c r="D62" s="60">
        <f>F62</f>
        <v>343.1</v>
      </c>
      <c r="E62" s="61"/>
      <c r="F62" s="13">
        <v>343.1</v>
      </c>
      <c r="G62" s="13">
        <v>0</v>
      </c>
      <c r="H62" s="13">
        <v>0</v>
      </c>
      <c r="I62" s="13"/>
      <c r="J62" s="13"/>
      <c r="K62" s="13"/>
      <c r="L62" s="13"/>
      <c r="M62" s="13"/>
      <c r="N62" s="12"/>
      <c r="O62" s="12"/>
      <c r="P62" s="12"/>
      <c r="Q62" s="12"/>
      <c r="R62" s="57"/>
    </row>
    <row r="63" spans="1:18" ht="20.25" customHeight="1">
      <c r="A63" s="39"/>
      <c r="B63" s="42"/>
      <c r="C63" s="12" t="s">
        <v>3</v>
      </c>
      <c r="D63" s="60">
        <v>0</v>
      </c>
      <c r="E63" s="61">
        <v>0</v>
      </c>
      <c r="F63" s="13">
        <v>0</v>
      </c>
      <c r="G63" s="13">
        <v>0</v>
      </c>
      <c r="H63" s="13">
        <v>0</v>
      </c>
      <c r="I63" s="13"/>
      <c r="J63" s="13"/>
      <c r="K63" s="13"/>
      <c r="L63" s="13"/>
      <c r="M63" s="13"/>
      <c r="N63" s="12"/>
      <c r="O63" s="12"/>
      <c r="P63" s="12"/>
      <c r="Q63" s="12"/>
      <c r="R63" s="57"/>
    </row>
    <row r="64" spans="1:18" ht="16.5" customHeight="1">
      <c r="A64" s="39"/>
      <c r="B64" s="42"/>
      <c r="C64" s="18" t="s">
        <v>24</v>
      </c>
      <c r="D64" s="60">
        <f>D62</f>
        <v>343.1</v>
      </c>
      <c r="E64" s="61"/>
      <c r="F64" s="13">
        <f>F62</f>
        <v>343.1</v>
      </c>
      <c r="G64" s="13">
        <f>G62</f>
        <v>0</v>
      </c>
      <c r="H64" s="13">
        <f>H62</f>
        <v>0</v>
      </c>
      <c r="I64" s="13"/>
      <c r="J64" s="13"/>
      <c r="K64" s="13"/>
      <c r="L64" s="13"/>
      <c r="M64" s="13"/>
      <c r="N64" s="12"/>
      <c r="O64" s="12"/>
      <c r="P64" s="12"/>
      <c r="Q64" s="12"/>
      <c r="R64" s="57"/>
    </row>
    <row r="65" spans="1:18" ht="25.5" hidden="1" customHeight="1">
      <c r="A65" s="39"/>
      <c r="B65" s="42"/>
      <c r="C65" s="12" t="s">
        <v>23</v>
      </c>
      <c r="D65" s="47">
        <f>F65+G65+H65</f>
        <v>677.7</v>
      </c>
      <c r="E65" s="49"/>
      <c r="F65" s="17">
        <v>0</v>
      </c>
      <c r="G65" s="17">
        <v>677.7</v>
      </c>
      <c r="H65" s="17">
        <v>0</v>
      </c>
      <c r="I65" s="13"/>
      <c r="J65" s="13"/>
      <c r="K65" s="13"/>
      <c r="L65" s="13"/>
      <c r="M65" s="13"/>
      <c r="N65" s="12"/>
      <c r="O65" s="12"/>
      <c r="P65" s="12"/>
      <c r="Q65" s="12"/>
      <c r="R65" s="57"/>
    </row>
    <row r="66" spans="1:18" ht="7.5" hidden="1" customHeight="1">
      <c r="A66" s="112"/>
      <c r="B66" s="111"/>
      <c r="C66" s="12" t="s">
        <v>3</v>
      </c>
      <c r="D66" s="47">
        <v>0</v>
      </c>
      <c r="E66" s="49"/>
      <c r="F66" s="17">
        <v>0</v>
      </c>
      <c r="G66" s="17">
        <v>0</v>
      </c>
      <c r="H66" s="17">
        <v>0</v>
      </c>
      <c r="I66" s="25"/>
      <c r="J66" s="25"/>
      <c r="K66" s="25"/>
      <c r="L66" s="25"/>
      <c r="M66" s="25"/>
      <c r="N66" s="25">
        <f>SUM(N61:N64)</f>
        <v>0</v>
      </c>
      <c r="O66" s="25">
        <f>SUM(O61:O64)</f>
        <v>0</v>
      </c>
      <c r="P66" s="25">
        <f>SUM(P61:P64)</f>
        <v>0</v>
      </c>
      <c r="Q66" s="25">
        <f>SUM(Q61:Q64)</f>
        <v>0</v>
      </c>
      <c r="R66" s="58"/>
    </row>
    <row r="67" spans="1:18" ht="37.5" hidden="1" customHeight="1">
      <c r="A67" s="112"/>
      <c r="B67" s="111"/>
      <c r="C67" s="18" t="s">
        <v>24</v>
      </c>
      <c r="D67" s="47">
        <f>D60+D61+D65+D66</f>
        <v>677.7</v>
      </c>
      <c r="E67" s="49"/>
      <c r="F67" s="17">
        <f>F60+F61+F65+F66</f>
        <v>0</v>
      </c>
      <c r="G67" s="33">
        <f>G60+G61++G65+G66</f>
        <v>677.7</v>
      </c>
      <c r="H67" s="33">
        <f>H60+H61++H65+H66</f>
        <v>0</v>
      </c>
      <c r="I67" s="35"/>
      <c r="J67" s="35"/>
      <c r="K67" s="35"/>
      <c r="L67" s="35"/>
      <c r="M67" s="35"/>
      <c r="N67" s="35"/>
      <c r="O67" s="35"/>
      <c r="P67" s="35"/>
      <c r="Q67" s="35"/>
      <c r="R67" s="58"/>
    </row>
    <row r="68" spans="1:18" ht="1.5" hidden="1" customHeight="1">
      <c r="A68" s="112"/>
      <c r="B68" s="111"/>
      <c r="C68" s="12" t="s">
        <v>3</v>
      </c>
      <c r="D68" s="47">
        <v>0</v>
      </c>
      <c r="E68" s="49"/>
      <c r="F68" s="17">
        <v>0</v>
      </c>
      <c r="G68" s="17">
        <v>0</v>
      </c>
      <c r="H68" s="17">
        <v>0</v>
      </c>
      <c r="I68" s="35"/>
      <c r="J68" s="35"/>
      <c r="K68" s="35"/>
      <c r="L68" s="35"/>
      <c r="M68" s="35"/>
      <c r="N68" s="35"/>
      <c r="O68" s="35"/>
      <c r="P68" s="35"/>
      <c r="Q68" s="35"/>
      <c r="R68" s="58"/>
    </row>
    <row r="69" spans="1:18" ht="37.5" hidden="1" customHeight="1">
      <c r="A69" s="40"/>
      <c r="B69" s="43"/>
      <c r="C69" s="18" t="s">
        <v>24</v>
      </c>
      <c r="D69" s="47">
        <f>D60+D61+D67+D68</f>
        <v>677.7</v>
      </c>
      <c r="E69" s="49"/>
      <c r="F69" s="17">
        <f>F60+F61+F67+F68</f>
        <v>0</v>
      </c>
      <c r="G69" s="33">
        <f>G60+G61++G67+G68</f>
        <v>677.7</v>
      </c>
      <c r="H69" s="33">
        <f>H60+H61++H67+H68</f>
        <v>0</v>
      </c>
      <c r="I69" s="34"/>
      <c r="J69" s="47">
        <f>J60+J61+J67+J68</f>
        <v>0</v>
      </c>
      <c r="K69" s="48"/>
      <c r="L69" s="47">
        <f>L60+L61+L67+L68</f>
        <v>0</v>
      </c>
      <c r="M69" s="48"/>
      <c r="N69" s="47">
        <f>N60+N61+N67+N68</f>
        <v>0</v>
      </c>
      <c r="O69" s="48"/>
      <c r="P69" s="47">
        <f>P60+P61+P67+P68</f>
        <v>0</v>
      </c>
      <c r="Q69" s="48"/>
      <c r="R69" s="59"/>
    </row>
    <row r="70" spans="1:18" ht="18.75" customHeight="1">
      <c r="A70" s="38" t="s">
        <v>28</v>
      </c>
      <c r="B70" s="41" t="s">
        <v>35</v>
      </c>
      <c r="C70" s="10" t="s">
        <v>6</v>
      </c>
      <c r="D70" s="47">
        <v>0</v>
      </c>
      <c r="E70" s="48"/>
      <c r="F70" s="13">
        <v>0</v>
      </c>
      <c r="G70" s="13">
        <v>0</v>
      </c>
      <c r="H70" s="13">
        <v>0</v>
      </c>
      <c r="I70" s="15"/>
      <c r="J70" s="15"/>
      <c r="K70" s="15"/>
      <c r="L70" s="15"/>
      <c r="M70" s="15"/>
      <c r="N70" s="16"/>
      <c r="O70" s="16"/>
      <c r="P70" s="16"/>
      <c r="Q70" s="16"/>
      <c r="R70" s="44" t="s">
        <v>50</v>
      </c>
    </row>
    <row r="71" spans="1:18" ht="18.75" customHeight="1">
      <c r="A71" s="39"/>
      <c r="B71" s="42"/>
      <c r="C71" s="12" t="s">
        <v>2</v>
      </c>
      <c r="D71" s="47">
        <v>0</v>
      </c>
      <c r="E71" s="48"/>
      <c r="F71" s="13">
        <v>0</v>
      </c>
      <c r="G71" s="13">
        <v>0</v>
      </c>
      <c r="H71" s="13">
        <v>0</v>
      </c>
      <c r="I71" s="13"/>
      <c r="J71" s="13"/>
      <c r="K71" s="13"/>
      <c r="L71" s="13"/>
      <c r="M71" s="13"/>
      <c r="N71" s="12"/>
      <c r="O71" s="12"/>
      <c r="P71" s="12"/>
      <c r="Q71" s="12"/>
      <c r="R71" s="45"/>
    </row>
    <row r="72" spans="1:18" ht="18.75" customHeight="1">
      <c r="A72" s="39"/>
      <c r="B72" s="42"/>
      <c r="C72" s="12" t="s">
        <v>20</v>
      </c>
      <c r="D72" s="60">
        <f>G72+H72+F72</f>
        <v>30532.7</v>
      </c>
      <c r="E72" s="61"/>
      <c r="F72" s="13">
        <v>123</v>
      </c>
      <c r="G72" s="13">
        <v>24960.400000000001</v>
      </c>
      <c r="H72" s="13">
        <v>5449.3</v>
      </c>
      <c r="I72" s="13"/>
      <c r="J72" s="13"/>
      <c r="K72" s="13"/>
      <c r="L72" s="13"/>
      <c r="M72" s="13"/>
      <c r="N72" s="12"/>
      <c r="O72" s="12"/>
      <c r="P72" s="12"/>
      <c r="Q72" s="12"/>
      <c r="R72" s="45"/>
    </row>
    <row r="73" spans="1:18" ht="18.75" customHeight="1">
      <c r="A73" s="39"/>
      <c r="B73" s="42"/>
      <c r="C73" s="12" t="s">
        <v>3</v>
      </c>
      <c r="D73" s="60">
        <v>0</v>
      </c>
      <c r="E73" s="61">
        <v>0</v>
      </c>
      <c r="F73" s="13">
        <v>0</v>
      </c>
      <c r="G73" s="13">
        <v>0</v>
      </c>
      <c r="H73" s="13">
        <v>0</v>
      </c>
      <c r="I73" s="13"/>
      <c r="J73" s="13"/>
      <c r="K73" s="13"/>
      <c r="L73" s="13"/>
      <c r="M73" s="13"/>
      <c r="N73" s="12"/>
      <c r="O73" s="12"/>
      <c r="P73" s="12"/>
      <c r="Q73" s="12"/>
      <c r="R73" s="45"/>
    </row>
    <row r="74" spans="1:18" ht="82.5" customHeight="1">
      <c r="A74" s="40"/>
      <c r="B74" s="43"/>
      <c r="C74" s="18" t="s">
        <v>24</v>
      </c>
      <c r="D74" s="47">
        <f>F74+G74+H74</f>
        <v>30532.7</v>
      </c>
      <c r="E74" s="49"/>
      <c r="F74" s="33">
        <f>F71+F72</f>
        <v>123</v>
      </c>
      <c r="G74" s="33">
        <f>G72</f>
        <v>24960.400000000001</v>
      </c>
      <c r="H74" s="33">
        <f>H72</f>
        <v>5449.3</v>
      </c>
      <c r="I74" s="32"/>
      <c r="J74" s="47" t="e">
        <f>J70+J71+#REF!+#REF!</f>
        <v>#REF!</v>
      </c>
      <c r="K74" s="48"/>
      <c r="L74" s="47" t="e">
        <f>L70+L71+#REF!+#REF!</f>
        <v>#REF!</v>
      </c>
      <c r="M74" s="48"/>
      <c r="N74" s="47" t="e">
        <f>N70+N71+#REF!+#REF!</f>
        <v>#REF!</v>
      </c>
      <c r="O74" s="48"/>
      <c r="P74" s="47" t="e">
        <f>P70+P71+#REF!+#REF!</f>
        <v>#REF!</v>
      </c>
      <c r="Q74" s="48"/>
      <c r="R74" s="46"/>
    </row>
    <row r="75" spans="1:18">
      <c r="A75" s="93" t="s">
        <v>25</v>
      </c>
      <c r="B75" s="94"/>
      <c r="C75" s="94"/>
      <c r="D75" s="94"/>
      <c r="E75" s="94"/>
      <c r="F75" s="94"/>
      <c r="G75" s="94"/>
      <c r="H75" s="94"/>
      <c r="I75" s="94"/>
      <c r="J75" s="94"/>
      <c r="K75" s="94"/>
      <c r="L75" s="94"/>
      <c r="M75" s="94"/>
      <c r="N75" s="94"/>
      <c r="O75" s="94"/>
      <c r="P75" s="94"/>
      <c r="Q75" s="94"/>
      <c r="R75" s="95"/>
    </row>
    <row r="76" spans="1:18" ht="14.25" customHeight="1">
      <c r="A76" s="96"/>
      <c r="B76" s="97"/>
      <c r="C76" s="97"/>
      <c r="D76" s="97"/>
      <c r="E76" s="97"/>
      <c r="F76" s="97"/>
      <c r="G76" s="97"/>
      <c r="H76" s="97"/>
      <c r="I76" s="97"/>
      <c r="J76" s="97"/>
      <c r="K76" s="97"/>
      <c r="L76" s="97"/>
      <c r="M76" s="97"/>
      <c r="N76" s="97"/>
      <c r="O76" s="97"/>
      <c r="P76" s="97"/>
      <c r="Q76" s="97"/>
      <c r="R76" s="98"/>
    </row>
    <row r="77" spans="1:18" hidden="1">
      <c r="A77" s="26"/>
      <c r="B77" s="27"/>
      <c r="C77" s="27"/>
      <c r="D77" s="27"/>
      <c r="E77" s="27"/>
      <c r="F77" s="27"/>
      <c r="G77" s="27"/>
      <c r="H77" s="27"/>
      <c r="I77" s="27"/>
      <c r="J77" s="27"/>
      <c r="K77" s="27"/>
      <c r="L77" s="27"/>
      <c r="M77" s="27"/>
      <c r="N77" s="27"/>
      <c r="O77" s="27"/>
      <c r="P77" s="27"/>
      <c r="Q77" s="27"/>
      <c r="R77" s="28"/>
    </row>
    <row r="78" spans="1:18" ht="2.25" customHeight="1">
      <c r="A78" s="26"/>
      <c r="B78" s="27"/>
      <c r="C78" s="27"/>
      <c r="D78" s="27"/>
      <c r="E78" s="27"/>
      <c r="F78" s="27"/>
      <c r="G78" s="27"/>
      <c r="H78" s="27"/>
      <c r="I78" s="27"/>
      <c r="J78" s="27"/>
      <c r="K78" s="27"/>
      <c r="L78" s="27"/>
      <c r="M78" s="27"/>
      <c r="N78" s="27"/>
      <c r="O78" s="27"/>
      <c r="P78" s="27"/>
      <c r="Q78" s="27"/>
      <c r="R78" s="28"/>
    </row>
    <row r="79" spans="1:18" hidden="1">
      <c r="A79" s="29"/>
      <c r="B79" s="30"/>
      <c r="C79" s="30"/>
      <c r="D79" s="30"/>
      <c r="E79" s="30"/>
      <c r="F79" s="30"/>
      <c r="G79" s="30"/>
      <c r="H79" s="30"/>
      <c r="I79" s="30"/>
      <c r="J79" s="30"/>
      <c r="K79" s="30"/>
      <c r="L79" s="30"/>
      <c r="M79" s="30"/>
      <c r="N79" s="30"/>
      <c r="O79" s="30"/>
      <c r="P79" s="30"/>
      <c r="Q79" s="30"/>
      <c r="R79" s="31"/>
    </row>
    <row r="80" spans="1:18" ht="15.75">
      <c r="A80" s="38" t="s">
        <v>13</v>
      </c>
      <c r="B80" s="41" t="s">
        <v>35</v>
      </c>
      <c r="C80" s="10" t="s">
        <v>6</v>
      </c>
      <c r="D80" s="91">
        <v>0</v>
      </c>
      <c r="E80" s="92"/>
      <c r="F80" s="11">
        <v>0</v>
      </c>
      <c r="G80" s="11">
        <v>0</v>
      </c>
      <c r="H80" s="11">
        <v>0</v>
      </c>
      <c r="I80" s="11"/>
      <c r="J80" s="11"/>
      <c r="K80" s="11"/>
      <c r="L80" s="11"/>
      <c r="M80" s="11"/>
      <c r="N80" s="9"/>
      <c r="O80" s="9"/>
      <c r="P80" s="9"/>
      <c r="Q80" s="9"/>
      <c r="R80" s="53" t="s">
        <v>15</v>
      </c>
    </row>
    <row r="81" spans="1:18" ht="15.75">
      <c r="A81" s="89"/>
      <c r="B81" s="42"/>
      <c r="C81" s="12" t="s">
        <v>2</v>
      </c>
      <c r="D81" s="60">
        <f>E81+F81+G81+H81+I81+J81+L81+M81</f>
        <v>25893.8</v>
      </c>
      <c r="E81" s="48"/>
      <c r="F81" s="13">
        <f>13435.9+12457.9</f>
        <v>25893.8</v>
      </c>
      <c r="G81" s="13">
        <v>0</v>
      </c>
      <c r="H81" s="13">
        <v>0</v>
      </c>
      <c r="I81" s="13"/>
      <c r="J81" s="13"/>
      <c r="K81" s="13"/>
      <c r="L81" s="13"/>
      <c r="M81" s="13"/>
      <c r="N81" s="12"/>
      <c r="O81" s="12"/>
      <c r="P81" s="12"/>
      <c r="Q81" s="12"/>
      <c r="R81" s="54"/>
    </row>
    <row r="82" spans="1:18" ht="15.75">
      <c r="A82" s="89"/>
      <c r="B82" s="42"/>
      <c r="C82" s="12" t="s">
        <v>20</v>
      </c>
      <c r="D82" s="60">
        <f>E82+F82+G82+H82+I82+J82+L82+M82+K82</f>
        <v>81127.600000000006</v>
      </c>
      <c r="E82" s="48"/>
      <c r="F82" s="13">
        <v>4721.8</v>
      </c>
      <c r="G82" s="13">
        <v>38202.9</v>
      </c>
      <c r="H82" s="13">
        <v>38202.9</v>
      </c>
      <c r="I82" s="13"/>
      <c r="J82" s="13"/>
      <c r="K82" s="13"/>
      <c r="L82" s="13"/>
      <c r="M82" s="13"/>
      <c r="N82" s="12"/>
      <c r="O82" s="12"/>
      <c r="P82" s="12"/>
      <c r="Q82" s="12"/>
      <c r="R82" s="54"/>
    </row>
    <row r="83" spans="1:18" ht="15.75">
      <c r="A83" s="89"/>
      <c r="B83" s="42"/>
      <c r="C83" s="12" t="s">
        <v>3</v>
      </c>
      <c r="D83" s="99">
        <v>0</v>
      </c>
      <c r="E83" s="48"/>
      <c r="F83" s="13">
        <v>0</v>
      </c>
      <c r="G83" s="13">
        <v>0</v>
      </c>
      <c r="H83" s="13">
        <v>0</v>
      </c>
      <c r="I83" s="13"/>
      <c r="J83" s="13"/>
      <c r="K83" s="13"/>
      <c r="L83" s="13"/>
      <c r="M83" s="13"/>
      <c r="N83" s="12"/>
      <c r="O83" s="12"/>
      <c r="P83" s="12"/>
      <c r="Q83" s="12"/>
      <c r="R83" s="54"/>
    </row>
    <row r="84" spans="1:18" ht="32.25" customHeight="1">
      <c r="A84" s="90"/>
      <c r="B84" s="88"/>
      <c r="C84" s="14" t="s">
        <v>4</v>
      </c>
      <c r="D84" s="60">
        <f>E84+F84+G84+H84+I84+J84+L84+M84+K84</f>
        <v>107021.4</v>
      </c>
      <c r="E84" s="48"/>
      <c r="F84" s="13">
        <f>F81+F82</f>
        <v>30615.599999999999</v>
      </c>
      <c r="G84" s="13">
        <f>G81+G82</f>
        <v>38202.9</v>
      </c>
      <c r="H84" s="13">
        <f>H81+H82</f>
        <v>38202.9</v>
      </c>
      <c r="I84" s="13"/>
      <c r="J84" s="13"/>
      <c r="K84" s="13"/>
      <c r="L84" s="13"/>
      <c r="M84" s="13"/>
      <c r="N84" s="12"/>
      <c r="O84" s="12"/>
      <c r="P84" s="12"/>
      <c r="Q84" s="12"/>
      <c r="R84" s="55"/>
    </row>
    <row r="85" spans="1:18" ht="21" customHeight="1">
      <c r="A85" s="85" t="s">
        <v>14</v>
      </c>
      <c r="B85" s="50" t="s">
        <v>36</v>
      </c>
      <c r="C85" s="10" t="s">
        <v>6</v>
      </c>
      <c r="D85" s="91">
        <v>0</v>
      </c>
      <c r="E85" s="92"/>
      <c r="F85" s="11">
        <v>0</v>
      </c>
      <c r="G85" s="11">
        <v>0</v>
      </c>
      <c r="H85" s="11">
        <v>0</v>
      </c>
      <c r="I85" s="11"/>
      <c r="J85" s="11"/>
      <c r="K85" s="11"/>
      <c r="L85" s="11"/>
      <c r="M85" s="11"/>
      <c r="N85" s="9"/>
      <c r="O85" s="9"/>
      <c r="P85" s="9"/>
      <c r="Q85" s="9"/>
      <c r="R85" s="53" t="s">
        <v>16</v>
      </c>
    </row>
    <row r="86" spans="1:18" ht="15.75">
      <c r="A86" s="86"/>
      <c r="B86" s="51"/>
      <c r="C86" s="12" t="s">
        <v>2</v>
      </c>
      <c r="D86" s="60">
        <f>F86+G86+H86</f>
        <v>21017.4</v>
      </c>
      <c r="E86" s="48"/>
      <c r="F86" s="13">
        <v>8161.6</v>
      </c>
      <c r="G86" s="13">
        <v>6427.9</v>
      </c>
      <c r="H86" s="13">
        <v>6427.9</v>
      </c>
      <c r="I86" s="13"/>
      <c r="J86" s="13"/>
      <c r="K86" s="13"/>
      <c r="L86" s="13"/>
      <c r="M86" s="13"/>
      <c r="N86" s="12"/>
      <c r="O86" s="12"/>
      <c r="P86" s="12"/>
      <c r="Q86" s="12"/>
      <c r="R86" s="54"/>
    </row>
    <row r="87" spans="1:18" ht="15.75">
      <c r="A87" s="86"/>
      <c r="B87" s="51"/>
      <c r="C87" s="12" t="s">
        <v>21</v>
      </c>
      <c r="D87" s="60">
        <f>F87+G87+H87</f>
        <v>0</v>
      </c>
      <c r="E87" s="48"/>
      <c r="F87" s="13">
        <v>0</v>
      </c>
      <c r="G87" s="13">
        <v>0</v>
      </c>
      <c r="H87" s="13">
        <v>0</v>
      </c>
      <c r="I87" s="13"/>
      <c r="J87" s="13"/>
      <c r="K87" s="13"/>
      <c r="L87" s="13"/>
      <c r="M87" s="13"/>
      <c r="N87" s="12"/>
      <c r="O87" s="12"/>
      <c r="P87" s="12"/>
      <c r="Q87" s="12"/>
      <c r="R87" s="54"/>
    </row>
    <row r="88" spans="1:18" ht="15.75">
      <c r="A88" s="86"/>
      <c r="B88" s="51"/>
      <c r="C88" s="12" t="s">
        <v>3</v>
      </c>
      <c r="D88" s="99">
        <v>0</v>
      </c>
      <c r="E88" s="48"/>
      <c r="F88" s="13">
        <v>0</v>
      </c>
      <c r="G88" s="13">
        <v>0</v>
      </c>
      <c r="H88" s="13">
        <v>0</v>
      </c>
      <c r="I88" s="13"/>
      <c r="J88" s="13"/>
      <c r="K88" s="13"/>
      <c r="L88" s="13"/>
      <c r="M88" s="13"/>
      <c r="N88" s="12"/>
      <c r="O88" s="12"/>
      <c r="P88" s="12"/>
      <c r="Q88" s="12"/>
      <c r="R88" s="54"/>
    </row>
    <row r="89" spans="1:18" ht="54.75" customHeight="1">
      <c r="A89" s="87"/>
      <c r="B89" s="52"/>
      <c r="C89" s="14" t="s">
        <v>4</v>
      </c>
      <c r="D89" s="60">
        <f>E89+F89+G89+H89+I89+J89+L89+M89</f>
        <v>21017.4</v>
      </c>
      <c r="E89" s="48"/>
      <c r="F89" s="13">
        <f>F86+F87</f>
        <v>8161.6</v>
      </c>
      <c r="G89" s="13">
        <f>G86+G87</f>
        <v>6427.9</v>
      </c>
      <c r="H89" s="13">
        <f>H86+H87</f>
        <v>6427.9</v>
      </c>
      <c r="I89" s="13"/>
      <c r="J89" s="13"/>
      <c r="K89" s="13"/>
      <c r="L89" s="13"/>
      <c r="M89" s="13"/>
      <c r="N89" s="12"/>
      <c r="O89" s="12"/>
      <c r="P89" s="12"/>
      <c r="Q89" s="12"/>
      <c r="R89" s="55"/>
    </row>
    <row r="90" spans="1:18" ht="15.75">
      <c r="A90" s="6"/>
      <c r="B90" s="4"/>
      <c r="C90" s="10" t="s">
        <v>6</v>
      </c>
      <c r="D90" s="47">
        <v>0</v>
      </c>
      <c r="E90" s="48"/>
      <c r="F90" s="13">
        <v>0</v>
      </c>
      <c r="G90" s="13">
        <v>0</v>
      </c>
      <c r="H90" s="13">
        <v>0</v>
      </c>
      <c r="I90" s="13"/>
      <c r="J90" s="13"/>
      <c r="K90" s="13"/>
      <c r="L90" s="13"/>
      <c r="M90" s="13"/>
      <c r="N90" s="4"/>
      <c r="O90" s="4"/>
      <c r="P90" s="4"/>
      <c r="Q90" s="4"/>
      <c r="R90" s="4"/>
    </row>
    <row r="91" spans="1:18" ht="15.75">
      <c r="A91" s="6"/>
      <c r="C91" s="12" t="s">
        <v>2</v>
      </c>
      <c r="D91" s="47">
        <f>D81+D71+D52+D86</f>
        <v>47411.199999999997</v>
      </c>
      <c r="E91" s="48"/>
      <c r="F91" s="13">
        <f>F81+F71+F52+F86</f>
        <v>34555.4</v>
      </c>
      <c r="G91" s="13">
        <f>G86</f>
        <v>6427.9</v>
      </c>
      <c r="H91" s="13">
        <f>H86</f>
        <v>6427.9</v>
      </c>
      <c r="I91" s="13"/>
      <c r="J91" s="13"/>
      <c r="K91" s="13"/>
      <c r="L91" s="13"/>
      <c r="M91" s="13"/>
    </row>
    <row r="92" spans="1:18" ht="15.75">
      <c r="A92" s="6"/>
      <c r="C92" s="12" t="s">
        <v>21</v>
      </c>
      <c r="D92" s="47">
        <f>F92+G92+H92</f>
        <v>253045.59999999998</v>
      </c>
      <c r="E92" s="48"/>
      <c r="F92" s="17">
        <f>F15+F30+F45+F72+F82</f>
        <v>54313.2</v>
      </c>
      <c r="G92" s="17">
        <f>G17+G32+G47+G72+G82</f>
        <v>110457.69999999998</v>
      </c>
      <c r="H92" s="17">
        <f>H17+H32+H47+H74+H82</f>
        <v>88274.700000000012</v>
      </c>
      <c r="I92" s="17"/>
      <c r="J92" s="17"/>
      <c r="K92" s="17"/>
      <c r="L92" s="17"/>
      <c r="M92" s="17"/>
    </row>
    <row r="93" spans="1:18" ht="15.75">
      <c r="A93" s="6"/>
      <c r="C93" s="12" t="s">
        <v>3</v>
      </c>
      <c r="D93" s="47">
        <v>0</v>
      </c>
      <c r="E93" s="48"/>
      <c r="F93" s="17">
        <v>0</v>
      </c>
      <c r="G93" s="17">
        <v>0</v>
      </c>
      <c r="H93" s="17">
        <v>0</v>
      </c>
      <c r="I93" s="17"/>
      <c r="J93" s="17"/>
      <c r="K93" s="17"/>
      <c r="L93" s="17"/>
      <c r="M93" s="17"/>
    </row>
    <row r="94" spans="1:18" ht="63">
      <c r="A94" s="6"/>
      <c r="C94" s="18" t="s">
        <v>9</v>
      </c>
      <c r="D94" s="47">
        <f>D91+D92</f>
        <v>300456.8</v>
      </c>
      <c r="E94" s="48"/>
      <c r="F94" s="17">
        <f>F92+F91</f>
        <v>88868.6</v>
      </c>
      <c r="G94" s="17">
        <f>G92+G91</f>
        <v>116885.59999999998</v>
      </c>
      <c r="H94" s="17">
        <f>H92+H91</f>
        <v>94702.6</v>
      </c>
      <c r="I94" s="17"/>
      <c r="J94" s="17"/>
      <c r="K94" s="17"/>
      <c r="L94" s="17"/>
      <c r="M94" s="17"/>
    </row>
    <row r="95" spans="1:18">
      <c r="A95" s="4"/>
    </row>
    <row r="96" spans="1:18">
      <c r="D96" s="23"/>
    </row>
    <row r="97" spans="5:5">
      <c r="E97" s="23"/>
    </row>
  </sheetData>
  <mergeCells count="145">
    <mergeCell ref="A38:A42"/>
    <mergeCell ref="B38:B42"/>
    <mergeCell ref="D38:E38"/>
    <mergeCell ref="R38:R42"/>
    <mergeCell ref="D39:E39"/>
    <mergeCell ref="D40:E40"/>
    <mergeCell ref="D41:E41"/>
    <mergeCell ref="D42:E42"/>
    <mergeCell ref="D16:E16"/>
    <mergeCell ref="D17:E17"/>
    <mergeCell ref="A33:A37"/>
    <mergeCell ref="B33:B37"/>
    <mergeCell ref="D33:E33"/>
    <mergeCell ref="R33:R37"/>
    <mergeCell ref="D34:E34"/>
    <mergeCell ref="D35:E35"/>
    <mergeCell ref="D36:E36"/>
    <mergeCell ref="D37:E37"/>
    <mergeCell ref="P59:Q59"/>
    <mergeCell ref="D57:E57"/>
    <mergeCell ref="R51:R59"/>
    <mergeCell ref="D52:E52"/>
    <mergeCell ref="A13:A17"/>
    <mergeCell ref="B13:B17"/>
    <mergeCell ref="D13:E13"/>
    <mergeCell ref="R13:R17"/>
    <mergeCell ref="D14:E14"/>
    <mergeCell ref="D15:E15"/>
    <mergeCell ref="D58:E58"/>
    <mergeCell ref="D59:E59"/>
    <mergeCell ref="J59:K59"/>
    <mergeCell ref="D65:E65"/>
    <mergeCell ref="L59:M59"/>
    <mergeCell ref="R28:R32"/>
    <mergeCell ref="D29:E29"/>
    <mergeCell ref="D30:E30"/>
    <mergeCell ref="D31:E31"/>
    <mergeCell ref="D32:E32"/>
    <mergeCell ref="A28:A32"/>
    <mergeCell ref="B28:B32"/>
    <mergeCell ref="D28:E28"/>
    <mergeCell ref="D53:E53"/>
    <mergeCell ref="D54:E54"/>
    <mergeCell ref="D55:E55"/>
    <mergeCell ref="D50:E50"/>
    <mergeCell ref="A43:A50"/>
    <mergeCell ref="A51:A59"/>
    <mergeCell ref="B51:B59"/>
    <mergeCell ref="B43:B50"/>
    <mergeCell ref="D43:E43"/>
    <mergeCell ref="B60:B69"/>
    <mergeCell ref="D60:E60"/>
    <mergeCell ref="D51:E51"/>
    <mergeCell ref="A60:A69"/>
    <mergeCell ref="D63:E63"/>
    <mergeCell ref="D68:E68"/>
    <mergeCell ref="D69:E69"/>
    <mergeCell ref="D66:E66"/>
    <mergeCell ref="N59:O59"/>
    <mergeCell ref="D27:E27"/>
    <mergeCell ref="R43:R50"/>
    <mergeCell ref="D44:E44"/>
    <mergeCell ref="D45:E45"/>
    <mergeCell ref="D46:E46"/>
    <mergeCell ref="D47:E47"/>
    <mergeCell ref="D48:E48"/>
    <mergeCell ref="D49:E49"/>
    <mergeCell ref="D56:E56"/>
    <mergeCell ref="R18:R22"/>
    <mergeCell ref="D19:E19"/>
    <mergeCell ref="D20:E20"/>
    <mergeCell ref="D21:E21"/>
    <mergeCell ref="D22:E22"/>
    <mergeCell ref="A23:A27"/>
    <mergeCell ref="B23:B27"/>
    <mergeCell ref="D23:E23"/>
    <mergeCell ref="R23:R27"/>
    <mergeCell ref="D24:E24"/>
    <mergeCell ref="D94:E94"/>
    <mergeCell ref="D88:E88"/>
    <mergeCell ref="D89:E89"/>
    <mergeCell ref="D90:E90"/>
    <mergeCell ref="D91:E91"/>
    <mergeCell ref="A18:A22"/>
    <mergeCell ref="B18:B22"/>
    <mergeCell ref="D18:E18"/>
    <mergeCell ref="D25:E25"/>
    <mergeCell ref="D26:E26"/>
    <mergeCell ref="D92:E92"/>
    <mergeCell ref="D93:E93"/>
    <mergeCell ref="D73:E73"/>
    <mergeCell ref="D83:E83"/>
    <mergeCell ref="D84:E84"/>
    <mergeCell ref="D85:E85"/>
    <mergeCell ref="D86:E86"/>
    <mergeCell ref="D87:E87"/>
    <mergeCell ref="A85:A89"/>
    <mergeCell ref="B80:B84"/>
    <mergeCell ref="B80:B84"/>
    <mergeCell ref="A80:A84"/>
    <mergeCell ref="D72:E72"/>
    <mergeCell ref="D80:E80"/>
    <mergeCell ref="D81:E81"/>
    <mergeCell ref="D82:E82"/>
    <mergeCell ref="A75:R76"/>
    <mergeCell ref="J74:K74"/>
    <mergeCell ref="F1:R1"/>
    <mergeCell ref="F1:R1"/>
    <mergeCell ref="A2:R2"/>
    <mergeCell ref="C6:C9"/>
    <mergeCell ref="A4:R4"/>
    <mergeCell ref="A3:R3"/>
    <mergeCell ref="D6:Q7"/>
    <mergeCell ref="G8:G9"/>
    <mergeCell ref="H8:H9"/>
    <mergeCell ref="D8:E9"/>
    <mergeCell ref="F8:F9"/>
    <mergeCell ref="A6:A9"/>
    <mergeCell ref="I8:M9"/>
    <mergeCell ref="A12:R12"/>
    <mergeCell ref="R80:R84"/>
    <mergeCell ref="D70:E70"/>
    <mergeCell ref="A11:R11"/>
    <mergeCell ref="D10:E10"/>
    <mergeCell ref="B6:B9"/>
    <mergeCell ref="I10:M10"/>
    <mergeCell ref="B85:B89"/>
    <mergeCell ref="R85:R89"/>
    <mergeCell ref="R60:R69"/>
    <mergeCell ref="D61:E61"/>
    <mergeCell ref="D62:E62"/>
    <mergeCell ref="D64:E64"/>
    <mergeCell ref="L74:M74"/>
    <mergeCell ref="N74:O74"/>
    <mergeCell ref="P74:Q74"/>
    <mergeCell ref="D67:E67"/>
    <mergeCell ref="A70:A74"/>
    <mergeCell ref="B70:B74"/>
    <mergeCell ref="R70:R74"/>
    <mergeCell ref="D71:E71"/>
    <mergeCell ref="D74:E74"/>
    <mergeCell ref="J69:K69"/>
    <mergeCell ref="L69:M69"/>
    <mergeCell ref="N69:O69"/>
    <mergeCell ref="P69:Q69"/>
  </mergeCells>
  <phoneticPr fontId="4" type="noConversion"/>
  <pageMargins left="0.23622047244094491" right="0.23622047244094491" top="0.74803149606299213" bottom="0.74803149606299213" header="0.31496062992125984" footer="0.31496062992125984"/>
  <pageSetup paperSize="9" scale="60"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4"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N3:N4"/>
  <sheetViews>
    <sheetView workbookViewId="0">
      <selection activeCell="M13" sqref="M3:O13"/>
    </sheetView>
  </sheetViews>
  <sheetFormatPr defaultRowHeight="15"/>
  <cols>
    <col min="14" max="14" width="9.5703125" bestFit="1" customWidth="1"/>
  </cols>
  <sheetData>
    <row r="3" spans="14:14" ht="16.5">
      <c r="N3" s="37"/>
    </row>
    <row r="4" spans="14:14" ht="16.5">
      <c r="N4" s="36"/>
    </row>
  </sheetData>
  <phoneticPr fontId="4"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2013-11-08T05:48:19Z</cp:lastPrinted>
  <dcterms:created xsi:type="dcterms:W3CDTF">2006-09-28T05:33:49Z</dcterms:created>
  <dcterms:modified xsi:type="dcterms:W3CDTF">2024-04-29T10:23:51Z</dcterms:modified>
</cp:coreProperties>
</file>