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1340" windowHeight="6285"/>
  </bookViews>
  <sheets>
    <sheet name="доходы 2023" sheetId="1" r:id="rId1"/>
  </sheets>
  <definedNames>
    <definedName name="_xlnm.Print_Titles" localSheetId="0">'доходы 2023'!$11:$12</definedName>
    <definedName name="_xlnm.Print_Area" localSheetId="0">'доходы 2023'!$A$1:$D$126</definedName>
  </definedNames>
  <calcPr calcId="125725"/>
</workbook>
</file>

<file path=xl/calcChain.xml><?xml version="1.0" encoding="utf-8"?>
<calcChain xmlns="http://schemas.openxmlformats.org/spreadsheetml/2006/main">
  <c r="D68" i="1"/>
  <c r="D121"/>
  <c r="D113"/>
  <c r="D111" s="1"/>
  <c r="C113"/>
  <c r="C111" s="1"/>
  <c r="D109"/>
  <c r="C109"/>
  <c r="C68" l="1"/>
  <c r="D54" l="1"/>
  <c r="C54"/>
  <c r="D61"/>
  <c r="C61"/>
  <c r="D46"/>
  <c r="C46"/>
  <c r="D33"/>
  <c r="C33"/>
  <c r="D28" l="1"/>
  <c r="C28"/>
  <c r="C87" l="1"/>
  <c r="C72" s="1"/>
  <c r="D124" l="1"/>
  <c r="D87" l="1"/>
  <c r="D72" s="1"/>
  <c r="D96" l="1"/>
  <c r="D95" s="1"/>
  <c r="D67" l="1"/>
  <c r="D65" s="1"/>
  <c r="D50"/>
  <c r="D43"/>
  <c r="D38"/>
  <c r="D23"/>
  <c r="D20"/>
  <c r="D17"/>
  <c r="D15" l="1"/>
  <c r="D126" s="1"/>
  <c r="C50"/>
  <c r="C23"/>
  <c r="C96" l="1"/>
  <c r="C95" s="1"/>
  <c r="C124" l="1"/>
  <c r="C121"/>
  <c r="C43"/>
  <c r="C38"/>
  <c r="C20"/>
  <c r="C17"/>
  <c r="C15" l="1"/>
  <c r="C67"/>
  <c r="C65" s="1"/>
  <c r="C126" l="1"/>
</calcChain>
</file>

<file path=xl/sharedStrings.xml><?xml version="1.0" encoding="utf-8"?>
<sst xmlns="http://schemas.openxmlformats.org/spreadsheetml/2006/main" count="179" uniqueCount="178">
  <si>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</si>
  <si>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</si>
  <si>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</si>
  <si>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</si>
  <si>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</si>
  <si>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ШТРАФЫ, САНКЦИИ, ВОЗМЕЩЕНИЕ УЩЕРБА</t>
  </si>
  <si>
    <t>БЕЗВОЗМЕЗДНЫЕ ПОСТУПЛЕНИЯ</t>
  </si>
  <si>
    <t>Государственная пошлина за государственную регистрацию, а также за совершение прочих юридически значимых действий</t>
  </si>
  <si>
    <t>НАЛОГИ НА ПРИБЫЛЬ, ДОХОДЫ</t>
  </si>
  <si>
    <t>ПЛАТЕЖИ ПРИ ПОЛЬЗОВАНИИ ПРИРОДНЫМИ РЕСУРСАМИ</t>
  </si>
  <si>
    <t>ДОХОДЫ ОТ ПРОДАЖИ МАТЕРИАЛЬНЫХ И НЕМАТЕРИАЛЬНЫХ АКТИВОВ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</si>
  <si>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</si>
  <si>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</si>
  <si>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</si>
  <si>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</si>
  <si>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</si>
  <si>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</si>
  <si>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</si>
  <si>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1 08 07000 01 0000 110</t>
  </si>
  <si>
    <t>1 12 00000 00 0000 000</t>
  </si>
  <si>
    <t>1 12 01000 01 0000 120</t>
  </si>
  <si>
    <t>1 14 00000 00 0000 000</t>
  </si>
  <si>
    <t>1 16 00000 00 0000 000</t>
  </si>
  <si>
    <t>2 00 00000 00 0000 000</t>
  </si>
  <si>
    <t>Наименование доходов</t>
  </si>
  <si>
    <t>Код бюджетной классификации Российской Федерации</t>
  </si>
  <si>
    <t xml:space="preserve">Иные межбюджетные трансферты </t>
  </si>
  <si>
    <t>1 14 06000 00 0000 430</t>
  </si>
  <si>
    <t>ГОСУДАРСТВЕННАЯ ПОШЛИНА</t>
  </si>
  <si>
    <t>2 02 00000 00 0000 000</t>
  </si>
  <si>
    <t>НАЛОГОВЫЕ И НЕНАЛОГОВЫЕ ДОХОДЫ</t>
  </si>
  <si>
    <t>БЕЗВОЗМЕЗДНЫЕ ПОСТУПЛЕНИЯ ОТ ДРУГИХ БЮДЖЕТОВ БЮДЖЕТНОЙ СИСТЕМЫ РОССИЙСКОЙ ФЕДЕРАЦИИ</t>
  </si>
  <si>
    <t>Всего доходов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</si>
  <si>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</si>
  <si>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</si>
  <si>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</si>
  <si>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</si>
  <si>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</si>
  <si>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</si>
  <si>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2 02 30000 00 0000 150</t>
  </si>
  <si>
    <t>2 02 10000 00 0000 150</t>
  </si>
  <si>
    <t>2 02 20000 00 0000 150</t>
  </si>
  <si>
    <t>Единый сельскохозяйственный налог</t>
  </si>
  <si>
    <t>1 05 03000 01 0000 110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</si>
  <si>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</si>
  <si>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</si>
  <si>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1 08 03000 01 0000 110</t>
  </si>
  <si>
    <t>2 02 25097 05 0000 150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</si>
  <si>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</si>
  <si>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</si>
  <si>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</si>
  <si>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</si>
  <si>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</si>
  <si>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</si>
  <si>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</si>
  <si>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</si>
  <si>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2 02 20216 05 0000 150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</si>
  <si>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</si>
  <si>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</si>
  <si>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</si>
  <si>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Административные штрафы, установленные Кодексом РФ об административных правонарушениях</t>
  </si>
  <si>
    <t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</t>
  </si>
  <si>
    <t>Субсидии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</si>
  <si>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2 02 25255 05 0000 150</t>
  </si>
  <si>
    <t>субсидии на обеспечение комплексного  развития сельских территорий</t>
  </si>
  <si>
    <t xml:space="preserve">субсидии на создание в образовательных организациях, расположенных в сельской местности и малых городах, условий для занятий физической культурой и спортом </t>
  </si>
  <si>
    <t>ДОХОДЫ ОТ ОКАЗАНИЯ ПЛАТНЫХ УСЛУГ (РАБОТ) И КОМПЕНСАЦИИ ЗАТРАТ ГОСУДАРСТВА</t>
  </si>
  <si>
    <t>1 13 00000 00 0000 000</t>
  </si>
  <si>
    <t>Субвенции бюджетам муниципальных районов на осуществление государственных полномочий в сфере охраны труда</t>
  </si>
  <si>
    <t>Субвенции бюджетам муниципальных образований Архангельской области на осуществление государственных полномочий по выплате вознаграждений профессиональным опекунам</t>
  </si>
  <si>
    <t>Налог, взимаемый в связи с применением упрощенной системы налогообложения</t>
  </si>
  <si>
    <t>1 05 01000 00 0000 110</t>
  </si>
  <si>
    <t>ПРОЧИЕ НЕНАЛОГОВЫЕ ДОХОДЫ</t>
  </si>
  <si>
    <t>Прочие неналоговые доходы</t>
  </si>
  <si>
    <t>1 17 00000 00 0000 000</t>
  </si>
  <si>
    <t>1 17 05000 00 0000 000</t>
  </si>
  <si>
    <t>2 02 40000 00 0000 150</t>
  </si>
  <si>
    <t>Субсидии на укрепление материально-технической базы пищеблоков в столовых муниципальных общеобразовательных организаций  в целях создания условий для организации горячего питания обучающихся, получающих начальное общее образование</t>
  </si>
  <si>
    <t>Платежи, уплачиваемые в целях возмещения вреда</t>
  </si>
  <si>
    <t>1 16 11000 01 0000 140</t>
  </si>
  <si>
    <t>1 16 01000 01 0000 140</t>
  </si>
  <si>
    <t>Субсидии бюджетам муниципальных районов на 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</si>
  <si>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2 02 25513 05 0000 150</t>
  </si>
  <si>
    <t>Субсидии бюджетам муниципальных районов на развитие сети учреждений культурно-досугового типа</t>
  </si>
  <si>
    <t>Транспортный налог с физических лиц</t>
  </si>
  <si>
    <t>Субсидии на комплектование книжных фондов библиотек муниципальных образований Архангельской области и подписка на периодическую печать</t>
  </si>
  <si>
    <t>НАЛОГИ НА ИМУЩЕСТВО</t>
  </si>
  <si>
    <t>1 06 00000 00 0000 000</t>
  </si>
  <si>
    <t>1 06 04000 02 0000 110</t>
  </si>
  <si>
    <t>1 05 04000 02 0000 110</t>
  </si>
  <si>
    <t>Иные межбюджетные трансферты на организацию транспортного обслуживания  населения на пассажирских муниципальных маршрутах водного транспорта</t>
  </si>
  <si>
    <t xml:space="preserve">Иные межбюджетные трансферты 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 </t>
  </si>
  <si>
    <t xml:space="preserve">Субсидии на доставку муки и лекарственных средств в районы Крайнего Севера и приравненные к ним местности с ограниченными сроками завоза грузов </t>
  </si>
  <si>
    <t>Утверждено, руб.</t>
  </si>
  <si>
    <t>Отчет об исполнении местного бюджета</t>
  </si>
  <si>
    <t>по доходам за 1 квартал  2024 года</t>
  </si>
  <si>
    <t>Прочие доходы от компенсации затрат бюджетов муниципальных округов</t>
  </si>
  <si>
    <t>Налог на имущество физических лиц,    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</si>
  <si>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</si>
  <si>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Земельный налог</t>
  </si>
  <si>
    <t>1 06 06000 00 0000 110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</si>
  <si>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</si>
  <si>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108 04020 01 0000 110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</si>
  <si>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</si>
  <si>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1 13 02064 14 0000 130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</si>
  <si>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</si>
  <si>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1 16 10000 00 0000 140</t>
  </si>
  <si>
    <t>1 16 10061 14 0000 140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</si>
  <si>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</si>
  <si>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1 16 10123 01 0141 140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</si>
  <si>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</si>
  <si>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1 13 02994 14 0000 130</t>
  </si>
  <si>
    <t>1 17 01000 00 0000 000</t>
  </si>
  <si>
    <t>Невыясненные поступления, зачисляемые в бюджеты муниципальных округов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</si>
  <si>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</si>
  <si>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2 02 15001 14 0000 150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</si>
  <si>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</si>
  <si>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</si>
  <si>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 xml:space="preserve">Субсидии бюджетам муниципальных округов  на организацию бесплатного горячего питания обучающихся, получающих  начальное общее образование в  государственных и муниципальных образовательных  организациях </t>
  </si>
  <si>
    <t>2 02 25304 14 0000 150</t>
  </si>
  <si>
    <t>Субсидии бюджетам муниципальных округов на создание модельных муниципальных библиотек</t>
  </si>
  <si>
    <t>2 02 25454 14 0000 150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</si>
  <si>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</si>
  <si>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202 25467 14 0000 150</t>
  </si>
  <si>
    <t>Субсидии бюджетам муниципальных округов на государственную поддержку отрасли культуры (Лучшим работникам сельских учреждений культуры предоставлено денежное поощрение)</t>
  </si>
  <si>
    <t>Субсидии бюджетам муниципальных округов на поддержку отрасли культуры (реализация мероприятий по модернизации библиотек в части  комплектования  книжных фондов библиотек муниципальных образований)</t>
  </si>
  <si>
    <t>2 02 25519 14 0000 150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</si>
  <si>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</si>
  <si>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</si>
  <si>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>2 02 25576 14 0000 150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</si>
  <si>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 </t>
  </si>
  <si>
    <t>2 02 27112 14 0000 150</t>
  </si>
  <si>
    <t>2 02 29999 14 0000 150</t>
  </si>
  <si>
    <t>Прочие субсидии бюджетам муниципальных округов</t>
  </si>
  <si>
    <t>Субсидии бюджетам муниципальных округов 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</si>
  <si>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округов на создание условий для обеспечения поселений и жителей городских округов услугами торговли</t>
  </si>
  <si>
    <t>Субсидии на проведение комплексных кадастровых работ (без федерального софинансирования)</t>
  </si>
  <si>
    <t>Субсидии 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</t>
  </si>
  <si>
    <t>Субвенции бюджетам муниципальных округов 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</si>
  <si>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</si>
  <si>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</si>
  <si>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округов на осуществление государственных полномочий по формированию торгового реестра</t>
  </si>
  <si>
    <t>Субвенции бюджетам муниципальных округов на осуществление  государственных полномочий по  финансовому обеспечению оплаты стоимости  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</si>
  <si>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округов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</si>
  <si>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Меры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</si>
  <si>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</si>
  <si>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</si>
  <si>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</si>
  <si>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</si>
  <si>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</si>
  <si>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</si>
  <si>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</si>
  <si>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</si>
  <si>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</si>
  <si>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</si>
  <si>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Из них: субвенции бюджетам муниципальных округов на реализацию образовательных программ</t>
  </si>
  <si>
    <t>Прочие субвенции бюджетам муниципальных округов</t>
  </si>
  <si>
    <t>2 02 39999 14 0000 150</t>
  </si>
  <si>
    <t>Иные межбюджетные трансферты на проведение 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</si>
  <si>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202 45179 14 0000 150</t>
  </si>
  <si>
    <t>Прочие межбюджетные трансферты, передаваемые бюджетам муниципальных округов</t>
  </si>
  <si>
    <t>2 02 49999 14 0000 150</t>
  </si>
  <si>
    <t>Иные межбюджетные трансферты  бюджетам  муниципальных округов на развитие территориального общественного самоуправления в Архангельской области</t>
  </si>
  <si>
    <t>Иные межбюджетные трансферты  бюджетам муниципальных округов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</si>
  <si>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Иные межбюджетные трансферты бюджетам муниципальных округов на развитие инициативных проектов в рамках регионального проекта "Комфортное Поморье"</t>
  </si>
  <si>
    <t xml:space="preserve">Реализация мероприятий по социально-экономическому развитию муниципальных округов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</si>
  <si>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</si>
  <si>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2 19 00000 14 0000 150</t>
  </si>
  <si>
    <t>субсидии бюджетам муниципальных округов на реализацию мероприятий по обеспечению жильем молодых семей</t>
  </si>
  <si>
    <t>202 25497 14 0000 150</t>
  </si>
  <si>
    <r>
      <t>субсидии на обеспечение комплексного развития сельских территорий (строительство плоскостного спортивного сооружения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в с. Карпогоры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Архангельской области)</t>
    </r>
  </si>
  <si>
    <t>2 02 27576 14 0000 150</t>
  </si>
  <si>
    <t>Доходы бюджетов муниципальных округов 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</si>
  <si>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2 18 00000 14 0000 150</t>
  </si>
  <si>
    <t>Исполнено</t>
  </si>
  <si>
    <t>Сумма, рублей</t>
  </si>
  <si>
    <t xml:space="preserve"> от 24 апреля 2024 года № 0118-па    </t>
  </si>
  <si>
    <t>Приложение № 2 к постановлению администрации Пинежского муниципального округа Архангельской области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</si>
</sst>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"/>
  </numFmts>
  <fonts count="19"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Arial Cyr"/>
      <charset val="204"/>
    </font>
    <font>
      <b/>
      <sz val="10"/>
      <name val="Arial Cyr"/>
      <charset val="204"/>
    </font>
    <font>
      <sz val="7"/>
      <name val="Arial Cyr"/>
      <charset val="204"/>
    </font>
    <font>
      <b/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indexed="8"/>
      <name val="Arial Cy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9" fontId="7" fillId="0" borderId="5">
      <alignment horizontal="center" vertical="top" shrinkToFit="1"/>
    </xf>
    <xf numFmtId="0" fontId="8" fillId="0" borderId="5">
      <alignment vertical="top" wrapText="1"/>
    </xf>
    <xf numFmtId="0" fontId="6" fillId="0" borderId="0"/>
    <xf numFmtId="49" fontId="16" fillId="0" borderId="5">
      <alignment horizontal="center"/>
    </xf>
    <xf numFmtId="49" fontId="17" fillId="0" borderId="15">
      <alignment horizontal="left" vertical="top" wrapText="1"/>
    </xf>
    <xf numFmtId="0" fontId="4" fillId="3" borderId="0"/>
  </cellStyleXfs>
  <cellXfs count="139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/>
    <xf numFmtId="49" fontId="3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3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vertical="center"/>
    </xf>
    <xf numFmtId="0" fontId="4" fillId="2" borderId="0" xfId="0" applyFont="1" applyFill="1"/>
    <xf numFmtId="164" fontId="9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164" fontId="1" fillId="0" borderId="9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Fill="1"/>
    <xf numFmtId="49" fontId="5" fillId="2" borderId="4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4" fillId="2" borderId="10" xfId="0" applyFont="1" applyFill="1" applyBorder="1"/>
    <xf numFmtId="0" fontId="5" fillId="0" borderId="2" xfId="0" applyFont="1" applyBorder="1" applyAlignment="1">
      <alignment horizontal="center" vertical="center"/>
    </xf>
    <xf numFmtId="164" fontId="1" fillId="0" borderId="10" xfId="0" applyNumberFormat="1" applyFont="1" applyFill="1" applyBorder="1" applyAlignment="1">
      <alignment vertical="center"/>
    </xf>
    <xf numFmtId="164" fontId="1" fillId="2" borderId="10" xfId="0" applyNumberFormat="1" applyFont="1" applyFill="1" applyBorder="1" applyAlignment="1">
      <alignment vertical="center"/>
    </xf>
    <xf numFmtId="164" fontId="10" fillId="2" borderId="0" xfId="0" applyNumberFormat="1" applyFont="1" applyFill="1" applyBorder="1" applyAlignment="1">
      <alignment vertical="center"/>
    </xf>
    <xf numFmtId="0" fontId="11" fillId="2" borderId="0" xfId="0" applyFont="1" applyFill="1"/>
    <xf numFmtId="164" fontId="5" fillId="2" borderId="2" xfId="0" applyNumberFormat="1" applyFont="1" applyFill="1" applyBorder="1" applyAlignment="1">
      <alignment horizontal="center" vertical="top"/>
    </xf>
    <xf numFmtId="164" fontId="5" fillId="2" borderId="7" xfId="0" applyNumberFormat="1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/>
    <xf numFmtId="165" fontId="3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 vertical="center"/>
    </xf>
    <xf numFmtId="165" fontId="0" fillId="2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165" fontId="5" fillId="2" borderId="0" xfId="0" applyNumberFormat="1" applyFont="1" applyFill="1" applyBorder="1" applyAlignment="1">
      <alignment horizontal="center" vertical="center"/>
    </xf>
    <xf numFmtId="165" fontId="0" fillId="2" borderId="0" xfId="0" applyNumberFormat="1" applyFont="1" applyFill="1" applyBorder="1"/>
    <xf numFmtId="165" fontId="9" fillId="2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4" fontId="1" fillId="0" borderId="1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/>
    <xf numFmtId="164" fontId="5" fillId="2" borderId="7" xfId="0" applyNumberFormat="1" applyFont="1" applyFill="1" applyBorder="1" applyAlignment="1">
      <alignment horizontal="center" vertical="top"/>
    </xf>
    <xf numFmtId="164" fontId="5" fillId="2" borderId="6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right"/>
    </xf>
    <xf numFmtId="4" fontId="0" fillId="0" borderId="13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 indent="1"/>
    </xf>
    <xf numFmtId="49" fontId="5" fillId="2" borderId="6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 indent="1"/>
    </xf>
    <xf numFmtId="49" fontId="5" fillId="0" borderId="2" xfId="0" applyNumberFormat="1" applyFont="1" applyBorder="1" applyAlignment="1">
      <alignment horizontal="center" vertical="center" wrapText="1"/>
    </xf>
    <xf numFmtId="0" fontId="15" fillId="0" borderId="14" xfId="1" applyNumberFormat="1" applyFont="1" applyBorder="1" applyAlignment="1" applyProtection="1">
      <alignment horizontal="left" vertical="center" wrapText="1" indent="1"/>
    </xf>
    <xf numFmtId="0" fontId="1" fillId="0" borderId="2" xfId="0" applyNumberFormat="1" applyFont="1" applyFill="1" applyBorder="1" applyAlignment="1">
      <alignment horizontal="left" vertical="top" wrapText="1" indent="1"/>
    </xf>
    <xf numFmtId="0" fontId="5" fillId="2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vertical="top" wrapText="1"/>
    </xf>
    <xf numFmtId="164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49" fontId="0" fillId="0" borderId="6" xfId="5" applyNumberFormat="1" applyFont="1" applyBorder="1" applyProtection="1">
      <alignment horizontal="left" vertical="top" wrapText="1"/>
    </xf>
    <xf numFmtId="49" fontId="0" fillId="3" borderId="2" xfId="6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0" borderId="14" xfId="5" applyNumberFormat="1" applyFont="1" applyBorder="1" applyProtection="1">
      <alignment horizontal="left" vertical="top" wrapText="1"/>
    </xf>
    <xf numFmtId="49" fontId="0" fillId="0" borderId="2" xfId="5" applyNumberFormat="1" applyFont="1" applyBorder="1" applyProtection="1">
      <alignment horizontal="left" vertical="top" wrapText="1"/>
    </xf>
    <xf numFmtId="49" fontId="5" fillId="0" borderId="12" xfId="6" applyNumberFormat="1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justify" vertical="center"/>
    </xf>
    <xf numFmtId="0" fontId="13" fillId="0" borderId="17" xfId="0" applyFont="1" applyFill="1" applyBorder="1" applyAlignment="1">
      <alignment horizontal="center" vertical="center" wrapText="1"/>
    </xf>
    <xf numFmtId="4" fontId="12" fillId="0" borderId="11" xfId="0" applyNumberFormat="1" applyFont="1" applyFill="1" applyBorder="1" applyAlignment="1">
      <alignment horizontal="center" vertical="center"/>
    </xf>
    <xf numFmtId="4" fontId="0" fillId="0" borderId="11" xfId="0" applyNumberFormat="1" applyFont="1" applyFill="1" applyBorder="1" applyAlignment="1">
      <alignment horizontal="center"/>
    </xf>
    <xf numFmtId="4" fontId="0" fillId="0" borderId="11" xfId="0" applyNumberFormat="1" applyFont="1" applyFill="1" applyBorder="1" applyAlignment="1">
      <alignment horizontal="center" vertical="center"/>
    </xf>
    <xf numFmtId="4" fontId="9" fillId="0" borderId="11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/>
    </xf>
    <xf numFmtId="4" fontId="0" fillId="2" borderId="11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/>
    </xf>
    <xf numFmtId="4" fontId="0" fillId="2" borderId="11" xfId="0" applyNumberFormat="1" applyFont="1" applyFill="1" applyBorder="1"/>
    <xf numFmtId="4" fontId="0" fillId="2" borderId="18" xfId="0" applyNumberFormat="1" applyFont="1" applyFill="1" applyBorder="1" applyAlignment="1">
      <alignment horizontal="center" vertical="center"/>
    </xf>
    <xf numFmtId="49" fontId="15" fillId="0" borderId="2" xfId="4" applyNumberFormat="1" applyFont="1" applyBorder="1" applyAlignment="1" applyProtection="1">
      <alignment horizontal="center" vertical="center"/>
    </xf>
    <xf numFmtId="165" fontId="1" fillId="0" borderId="11" xfId="0" applyNumberFormat="1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/>
    <xf numFmtId="0" fontId="3" fillId="0" borderId="2" xfId="0" applyFont="1" applyFill="1" applyBorder="1" applyAlignment="1">
      <alignment vertical="center" wrapText="1"/>
    </xf>
    <xf numFmtId="4" fontId="12" fillId="0" borderId="23" xfId="0" applyNumberFormat="1" applyFont="1" applyFill="1" applyBorder="1" applyAlignment="1">
      <alignment horizontal="center" vertical="center"/>
    </xf>
    <xf numFmtId="4" fontId="0" fillId="0" borderId="23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vertical="center" wrapText="1"/>
    </xf>
    <xf numFmtId="4" fontId="0" fillId="0" borderId="23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24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4" fontId="9" fillId="0" borderId="2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top" wrapText="1"/>
    </xf>
    <xf numFmtId="4" fontId="1" fillId="2" borderId="23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4" fontId="5" fillId="0" borderId="2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4" fontId="5" fillId="0" borderId="23" xfId="0" applyNumberFormat="1" applyFont="1" applyFill="1" applyBorder="1" applyAlignment="1">
      <alignment horizontal="center" vertical="center"/>
    </xf>
    <xf numFmtId="4" fontId="0" fillId="2" borderId="23" xfId="0" applyNumberFormat="1" applyFont="1" applyFill="1" applyBorder="1" applyAlignment="1">
      <alignment horizontal="center" vertical="center"/>
    </xf>
    <xf numFmtId="4" fontId="1" fillId="2" borderId="23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top" wrapText="1"/>
    </xf>
    <xf numFmtId="4" fontId="5" fillId="2" borderId="23" xfId="0" applyNumberFormat="1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left" vertical="top" wrapText="1"/>
    </xf>
    <xf numFmtId="4" fontId="5" fillId="2" borderId="24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6" xfId="0" applyFont="1" applyFill="1" applyBorder="1" applyAlignment="1">
      <alignment horizontal="left" vertical="top" wrapText="1"/>
    </xf>
    <xf numFmtId="4" fontId="0" fillId="2" borderId="23" xfId="0" applyNumberFormat="1" applyFont="1" applyFill="1" applyBorder="1"/>
    <xf numFmtId="0" fontId="5" fillId="2" borderId="4" xfId="0" applyFont="1" applyFill="1" applyBorder="1" applyAlignment="1">
      <alignment horizontal="left" vertical="top" wrapText="1"/>
    </xf>
    <xf numFmtId="4" fontId="0" fillId="2" borderId="26" xfId="0" applyNumberFormat="1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vertical="center" wrapText="1"/>
    </xf>
    <xf numFmtId="49" fontId="5" fillId="2" borderId="19" xfId="0" applyNumberFormat="1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horizontal="center" vertical="center"/>
    </xf>
    <xf numFmtId="4" fontId="9" fillId="2" borderId="19" xfId="0" applyNumberFormat="1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left" wrapText="1"/>
    </xf>
    <xf numFmtId="0" fontId="18" fillId="2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</cellXfs>
  <cellStyles count="7">
    <cellStyle name="xl31" xfId="1"/>
    <cellStyle name="xl38" xfId="5"/>
    <cellStyle name="xl40" xfId="2"/>
    <cellStyle name="xl43" xfId="4"/>
    <cellStyle name="Обычный" xfId="0" builtinId="0"/>
    <cellStyle name="Обычный 2" xfId="3"/>
    <cellStyle name="Обычный_январь план_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8"/>
  <sheetViews>
    <sheetView tabSelected="1" view="pageBreakPreview" zoomScale="118" zoomScaleNormal="75" zoomScaleSheetLayoutView="118" workbookViewId="0">
      <pane xSplit="2" ySplit="13" topLeftCell="C14" activePane="bottomRight" state="frozen"/>
      <selection pane="topRight" activeCell="C1" sqref="C1"/>
      <selection pane="bottomLeft" activeCell="A11" sqref="A11"/>
      <selection pane="bottomRight" activeCell="B13" sqref="B13"/>
    </sheetView>
  </sheetViews>
  <sheetFormatPr defaultRowHeight="12.75"/>
  <cols>
    <col min="1" max="1" width="39.28515625" style="1" customWidth="1"/>
    <col min="2" max="2" width="24.42578125" style="1" customWidth="1"/>
    <col min="3" max="3" width="15.85546875" style="1" hidden="1" customWidth="1"/>
    <col min="4" max="4" width="16.140625" style="1" customWidth="1"/>
    <col min="5" max="5" width="15.7109375" style="1" customWidth="1"/>
    <col min="6" max="7" width="19.28515625" style="1" customWidth="1"/>
    <col min="8" max="8" width="1.7109375" style="1" customWidth="1"/>
    <col min="9" max="9" width="12.140625" style="1" bestFit="1" customWidth="1"/>
    <col min="10" max="16384" width="9.140625" style="1"/>
  </cols>
  <sheetData>
    <row r="1" spans="1:7" ht="12.75" customHeight="1">
      <c r="A1" s="12"/>
      <c r="B1" s="130" t="s">
        <v>177</v>
      </c>
      <c r="C1" s="130"/>
      <c r="D1" s="130"/>
    </row>
    <row r="2" spans="1:7" ht="12.75" customHeight="1">
      <c r="A2" s="12"/>
      <c r="B2" s="130"/>
      <c r="C2" s="130"/>
      <c r="D2" s="130"/>
    </row>
    <row r="3" spans="1:7" ht="24" customHeight="1">
      <c r="A3" s="12"/>
      <c r="B3" s="130"/>
      <c r="C3" s="130"/>
      <c r="D3" s="130"/>
    </row>
    <row r="4" spans="1:7" ht="15.75" customHeight="1">
      <c r="A4" s="12"/>
      <c r="B4" s="131" t="s">
        <v>176</v>
      </c>
      <c r="C4" s="131"/>
      <c r="D4" s="131"/>
    </row>
    <row r="5" spans="1:7" ht="12.75" customHeight="1">
      <c r="A5" s="12"/>
      <c r="B5" s="131"/>
      <c r="C5" s="131"/>
      <c r="D5" s="131"/>
    </row>
    <row r="6" spans="1:7">
      <c r="A6" s="12"/>
      <c r="B6" s="12"/>
      <c r="C6" s="12"/>
      <c r="D6" s="12"/>
    </row>
    <row r="7" spans="1:7">
      <c r="A7" s="12"/>
      <c r="B7" s="12"/>
      <c r="C7" s="12"/>
      <c r="D7" s="12"/>
    </row>
    <row r="8" spans="1:7" ht="21.75" customHeight="1">
      <c r="A8" s="136" t="s">
        <v>94</v>
      </c>
      <c r="B8" s="136"/>
      <c r="C8" s="136"/>
      <c r="D8" s="136"/>
      <c r="E8" s="5"/>
    </row>
    <row r="9" spans="1:7" ht="24" customHeight="1">
      <c r="A9" s="136" t="s">
        <v>95</v>
      </c>
      <c r="B9" s="136"/>
      <c r="C9" s="136"/>
      <c r="D9" s="136"/>
      <c r="E9" s="57"/>
    </row>
    <row r="10" spans="1:7" ht="16.5" customHeight="1">
      <c r="A10" s="136"/>
      <c r="B10" s="136"/>
      <c r="C10" s="136"/>
      <c r="D10" s="136"/>
      <c r="E10" s="20"/>
      <c r="F10" s="20"/>
      <c r="G10" s="5"/>
    </row>
    <row r="11" spans="1:7" ht="33.75" customHeight="1">
      <c r="A11" s="132" t="s">
        <v>24</v>
      </c>
      <c r="B11" s="134" t="s">
        <v>25</v>
      </c>
      <c r="C11" s="137" t="s">
        <v>93</v>
      </c>
      <c r="D11" s="93" t="s">
        <v>175</v>
      </c>
      <c r="E11" s="6"/>
      <c r="F11" s="6"/>
      <c r="G11" s="6"/>
    </row>
    <row r="12" spans="1:7" ht="30.75" customHeight="1">
      <c r="A12" s="133"/>
      <c r="B12" s="135"/>
      <c r="C12" s="138"/>
      <c r="D12" s="94" t="s">
        <v>174</v>
      </c>
      <c r="E12" s="7"/>
      <c r="F12" s="7"/>
      <c r="G12" s="7"/>
    </row>
    <row r="13" spans="1:7" ht="17.25" customHeight="1">
      <c r="A13" s="95">
        <v>1</v>
      </c>
      <c r="B13" s="47">
        <v>2</v>
      </c>
      <c r="C13" s="81">
        <v>3</v>
      </c>
      <c r="D13" s="96">
        <v>4</v>
      </c>
      <c r="E13" s="7"/>
      <c r="F13" s="7"/>
      <c r="G13" s="7"/>
    </row>
    <row r="14" spans="1:7">
      <c r="A14" s="2"/>
      <c r="B14" s="2"/>
      <c r="C14" s="51"/>
      <c r="D14" s="97"/>
      <c r="E14" s="8"/>
      <c r="F14" s="8"/>
      <c r="G14" s="8"/>
    </row>
    <row r="15" spans="1:7" ht="30.75" customHeight="1">
      <c r="A15" s="98" t="s">
        <v>30</v>
      </c>
      <c r="B15" s="3" t="s">
        <v>11</v>
      </c>
      <c r="C15" s="82">
        <f>C17+C20+C23+C28+C33+C38+C43+C46+C50+C54+C61</f>
        <v>325294863.23000002</v>
      </c>
      <c r="D15" s="99">
        <f>D17+D20+D23+D28+D33+D38+D43+D46+D50+D54+D61</f>
        <v>84321370.569999993</v>
      </c>
      <c r="E15" s="34"/>
      <c r="F15" s="34"/>
      <c r="G15" s="9"/>
    </row>
    <row r="16" spans="1:7">
      <c r="A16" s="98"/>
      <c r="B16" s="3"/>
      <c r="C16" s="83"/>
      <c r="D16" s="100"/>
      <c r="E16" s="35"/>
      <c r="F16" s="35"/>
      <c r="G16" s="10"/>
    </row>
    <row r="17" spans="1:7" ht="16.5" customHeight="1">
      <c r="A17" s="101" t="s">
        <v>8</v>
      </c>
      <c r="B17" s="4" t="s">
        <v>12</v>
      </c>
      <c r="C17" s="84">
        <f>C18</f>
        <v>237238649</v>
      </c>
      <c r="D17" s="102">
        <f>D18</f>
        <v>61245034.899999999</v>
      </c>
      <c r="E17" s="35"/>
      <c r="F17" s="35"/>
      <c r="G17" s="10"/>
    </row>
    <row r="18" spans="1:7" ht="24.75" customHeight="1">
      <c r="A18" s="61" t="s">
        <v>0</v>
      </c>
      <c r="B18" s="4" t="s">
        <v>13</v>
      </c>
      <c r="C18" s="84">
        <v>237238649</v>
      </c>
      <c r="D18" s="102">
        <v>61245034.899999999</v>
      </c>
      <c r="E18" s="35"/>
      <c r="F18" s="35"/>
      <c r="G18" s="10"/>
    </row>
    <row r="19" spans="1:7" ht="13.15" customHeight="1">
      <c r="A19" s="61"/>
      <c r="B19" s="4"/>
      <c r="C19" s="83"/>
      <c r="D19" s="100"/>
      <c r="E19" s="35"/>
      <c r="F19" s="35"/>
      <c r="G19" s="10"/>
    </row>
    <row r="20" spans="1:7" ht="53.25" customHeight="1">
      <c r="A20" s="103" t="s">
        <v>3</v>
      </c>
      <c r="B20" s="4" t="s">
        <v>14</v>
      </c>
      <c r="C20" s="84">
        <f>C21</f>
        <v>25886893.48</v>
      </c>
      <c r="D20" s="102">
        <f>D21</f>
        <v>6583188.1500000004</v>
      </c>
      <c r="E20" s="36"/>
      <c r="F20" s="36"/>
      <c r="G20" s="10"/>
    </row>
    <row r="21" spans="1:7" ht="38.25" customHeight="1">
      <c r="A21" s="61" t="s">
        <v>4</v>
      </c>
      <c r="B21" s="4" t="s">
        <v>15</v>
      </c>
      <c r="C21" s="84">
        <v>25886893.48</v>
      </c>
      <c r="D21" s="102">
        <v>6583188.1500000004</v>
      </c>
      <c r="E21" s="36"/>
      <c r="F21" s="36"/>
      <c r="G21" s="10"/>
    </row>
    <row r="22" spans="1:7" ht="13.5" customHeight="1">
      <c r="A22" s="61"/>
      <c r="B22" s="4"/>
      <c r="C22" s="83"/>
      <c r="D22" s="100"/>
      <c r="E22" s="35"/>
      <c r="F22" s="35"/>
      <c r="G22" s="10"/>
    </row>
    <row r="23" spans="1:7" ht="22.5" customHeight="1">
      <c r="A23" s="103" t="s">
        <v>1</v>
      </c>
      <c r="B23" s="4" t="s">
        <v>16</v>
      </c>
      <c r="C23" s="84">
        <f>SUM(C24:C26)</f>
        <v>10979000</v>
      </c>
      <c r="D23" s="102">
        <f>SUM(D24:D26)</f>
        <v>3966631.58</v>
      </c>
      <c r="E23" s="35"/>
      <c r="F23" s="35"/>
      <c r="G23" s="10"/>
    </row>
    <row r="24" spans="1:7" ht="40.5" customHeight="1">
      <c r="A24" s="61" t="s">
        <v>70</v>
      </c>
      <c r="B24" s="4" t="s">
        <v>71</v>
      </c>
      <c r="C24" s="84">
        <v>8709000</v>
      </c>
      <c r="D24" s="102">
        <v>2557162.77</v>
      </c>
      <c r="E24" s="35"/>
      <c r="F24" s="35"/>
      <c r="G24" s="10"/>
    </row>
    <row r="25" spans="1:7" ht="24" customHeight="1">
      <c r="A25" s="61" t="s">
        <v>42</v>
      </c>
      <c r="B25" s="4" t="s">
        <v>43</v>
      </c>
      <c r="C25" s="84">
        <v>41000</v>
      </c>
      <c r="D25" s="102">
        <v>2795</v>
      </c>
      <c r="E25" s="36"/>
      <c r="F25" s="36"/>
      <c r="G25" s="10"/>
    </row>
    <row r="26" spans="1:7" ht="27.75" customHeight="1">
      <c r="A26" s="61" t="s">
        <v>44</v>
      </c>
      <c r="B26" s="4" t="s">
        <v>89</v>
      </c>
      <c r="C26" s="84">
        <v>2229000</v>
      </c>
      <c r="D26" s="102">
        <v>1406673.81</v>
      </c>
      <c r="E26" s="36"/>
      <c r="F26" s="36"/>
      <c r="G26" s="10"/>
    </row>
    <row r="27" spans="1:7" ht="12" customHeight="1">
      <c r="A27" s="61"/>
      <c r="B27" s="4"/>
      <c r="C27" s="84"/>
      <c r="D27" s="102"/>
      <c r="E27" s="36"/>
      <c r="F27" s="36"/>
      <c r="G27" s="10"/>
    </row>
    <row r="28" spans="1:7" ht="23.25" customHeight="1">
      <c r="A28" s="101" t="s">
        <v>86</v>
      </c>
      <c r="B28" s="4" t="s">
        <v>87</v>
      </c>
      <c r="C28" s="84">
        <f>C29+C30+C31</f>
        <v>26246822</v>
      </c>
      <c r="D28" s="102">
        <f>D29+D30+D31</f>
        <v>1657794.49</v>
      </c>
      <c r="E28" s="36"/>
      <c r="F28" s="36"/>
      <c r="G28" s="10"/>
    </row>
    <row r="29" spans="1:7" ht="69.75" customHeight="1">
      <c r="A29" s="61" t="s">
        <v>97</v>
      </c>
      <c r="B29" s="60" t="s">
        <v>98</v>
      </c>
      <c r="C29" s="84">
        <v>4039000</v>
      </c>
      <c r="D29" s="102">
        <v>-188184.35</v>
      </c>
      <c r="E29" s="36"/>
      <c r="F29" s="36"/>
      <c r="G29" s="10"/>
    </row>
    <row r="30" spans="1:7" ht="27.75" customHeight="1">
      <c r="A30" s="61" t="s">
        <v>84</v>
      </c>
      <c r="B30" s="4" t="s">
        <v>88</v>
      </c>
      <c r="C30" s="84">
        <v>17523822</v>
      </c>
      <c r="D30" s="102">
        <v>1342196.85</v>
      </c>
      <c r="E30" s="36"/>
      <c r="F30" s="36"/>
      <c r="G30" s="10"/>
    </row>
    <row r="31" spans="1:7" ht="27.75" customHeight="1">
      <c r="A31" s="61" t="s">
        <v>99</v>
      </c>
      <c r="B31" s="62" t="s">
        <v>100</v>
      </c>
      <c r="C31" s="84">
        <v>4684000</v>
      </c>
      <c r="D31" s="102">
        <v>503781.99</v>
      </c>
      <c r="E31" s="36"/>
      <c r="F31" s="36"/>
      <c r="G31" s="10"/>
    </row>
    <row r="32" spans="1:7" ht="9" customHeight="1">
      <c r="A32" s="61"/>
      <c r="B32" s="4"/>
      <c r="C32" s="83"/>
      <c r="D32" s="100"/>
      <c r="E32" s="35"/>
      <c r="F32" s="35"/>
      <c r="G32" s="10"/>
    </row>
    <row r="33" spans="1:9" ht="24.75" customHeight="1">
      <c r="A33" s="103" t="s">
        <v>28</v>
      </c>
      <c r="B33" s="4" t="s">
        <v>17</v>
      </c>
      <c r="C33" s="84">
        <f>C34+C35+C36</f>
        <v>2477000</v>
      </c>
      <c r="D33" s="102">
        <f>D34+D35+D36</f>
        <v>616506.84000000008</v>
      </c>
      <c r="E33" s="35"/>
      <c r="F33" s="35"/>
      <c r="G33" s="10"/>
    </row>
    <row r="34" spans="1:9" ht="45.75" customHeight="1">
      <c r="A34" s="61" t="s">
        <v>45</v>
      </c>
      <c r="B34" s="4" t="s">
        <v>46</v>
      </c>
      <c r="C34" s="84">
        <v>2167000</v>
      </c>
      <c r="D34" s="102">
        <v>509276.84</v>
      </c>
      <c r="E34" s="36"/>
      <c r="F34" s="36"/>
      <c r="G34" s="10"/>
      <c r="I34" s="21"/>
    </row>
    <row r="35" spans="1:9" ht="114" customHeight="1">
      <c r="A35" s="63" t="s">
        <v>101</v>
      </c>
      <c r="B35" s="91" t="s">
        <v>102</v>
      </c>
      <c r="C35" s="84">
        <v>65000</v>
      </c>
      <c r="D35" s="102">
        <v>12180</v>
      </c>
      <c r="E35" s="36"/>
      <c r="F35" s="36"/>
      <c r="G35" s="10"/>
      <c r="I35" s="21"/>
    </row>
    <row r="36" spans="1:9" ht="52.5" customHeight="1">
      <c r="A36" s="61" t="s">
        <v>7</v>
      </c>
      <c r="B36" s="4" t="s">
        <v>18</v>
      </c>
      <c r="C36" s="84">
        <v>245000</v>
      </c>
      <c r="D36" s="102">
        <v>95050</v>
      </c>
      <c r="E36" s="36"/>
      <c r="F36" s="36"/>
      <c r="G36" s="10"/>
    </row>
    <row r="37" spans="1:9" ht="12" customHeight="1">
      <c r="A37" s="61"/>
      <c r="B37" s="4"/>
      <c r="C37" s="83"/>
      <c r="D37" s="100"/>
      <c r="E37" s="35"/>
      <c r="F37" s="35"/>
      <c r="G37" s="10"/>
    </row>
    <row r="38" spans="1:9" ht="54.75" customHeight="1">
      <c r="A38" s="101" t="s">
        <v>48</v>
      </c>
      <c r="B38" s="4" t="s">
        <v>49</v>
      </c>
      <c r="C38" s="84">
        <f>C39+C40+C41</f>
        <v>14500000</v>
      </c>
      <c r="D38" s="102">
        <f>D39+D40+D41</f>
        <v>1762096.77</v>
      </c>
      <c r="E38" s="36"/>
      <c r="F38" s="36"/>
      <c r="G38" s="10"/>
    </row>
    <row r="39" spans="1:9" ht="114.75" customHeight="1">
      <c r="A39" s="61" t="s">
        <v>50</v>
      </c>
      <c r="B39" s="4" t="s">
        <v>51</v>
      </c>
      <c r="C39" s="84">
        <v>4800000</v>
      </c>
      <c r="D39" s="102">
        <v>764667.8</v>
      </c>
      <c r="E39" s="36"/>
      <c r="F39" s="36"/>
      <c r="G39" s="10"/>
    </row>
    <row r="40" spans="1:9" ht="32.25" customHeight="1">
      <c r="A40" s="61" t="s">
        <v>52</v>
      </c>
      <c r="B40" s="4" t="s">
        <v>53</v>
      </c>
      <c r="C40" s="84">
        <v>100000</v>
      </c>
      <c r="D40" s="102">
        <v>1018.18</v>
      </c>
      <c r="E40" s="36"/>
      <c r="F40" s="36"/>
      <c r="G40" s="10"/>
    </row>
    <row r="41" spans="1:9" ht="114.75" customHeight="1">
      <c r="A41" s="61" t="s">
        <v>54</v>
      </c>
      <c r="B41" s="4" t="s">
        <v>55</v>
      </c>
      <c r="C41" s="84">
        <v>9600000</v>
      </c>
      <c r="D41" s="102">
        <v>996410.79</v>
      </c>
      <c r="E41" s="36"/>
      <c r="F41" s="36"/>
      <c r="G41" s="10"/>
    </row>
    <row r="42" spans="1:9" ht="15.75" customHeight="1">
      <c r="A42" s="61"/>
      <c r="B42" s="4"/>
      <c r="C42" s="83"/>
      <c r="D42" s="100"/>
      <c r="E42" s="35"/>
      <c r="F42" s="35"/>
      <c r="G42" s="10"/>
    </row>
    <row r="43" spans="1:9" ht="32.25" customHeight="1">
      <c r="A43" s="103" t="s">
        <v>9</v>
      </c>
      <c r="B43" s="4" t="s">
        <v>19</v>
      </c>
      <c r="C43" s="84">
        <f>C44</f>
        <v>438000</v>
      </c>
      <c r="D43" s="102">
        <f>D44</f>
        <v>221824.86</v>
      </c>
      <c r="E43" s="36"/>
      <c r="F43" s="36"/>
      <c r="G43" s="10"/>
    </row>
    <row r="44" spans="1:9" ht="28.5" customHeight="1">
      <c r="A44" s="61" t="s">
        <v>2</v>
      </c>
      <c r="B44" s="4" t="s">
        <v>20</v>
      </c>
      <c r="C44" s="84">
        <v>438000</v>
      </c>
      <c r="D44" s="102">
        <v>221824.86</v>
      </c>
      <c r="E44" s="36"/>
      <c r="F44" s="36"/>
      <c r="G44" s="10"/>
    </row>
    <row r="45" spans="1:9" ht="15.75" customHeight="1">
      <c r="A45" s="61"/>
      <c r="B45" s="4"/>
      <c r="C45" s="84"/>
      <c r="D45" s="102"/>
      <c r="E45" s="36"/>
      <c r="F45" s="36"/>
      <c r="G45" s="10"/>
    </row>
    <row r="46" spans="1:9" ht="39" customHeight="1">
      <c r="A46" s="103" t="s">
        <v>66</v>
      </c>
      <c r="B46" s="4" t="s">
        <v>67</v>
      </c>
      <c r="C46" s="84">
        <f>C47+C48</f>
        <v>6095215.75</v>
      </c>
      <c r="D46" s="102">
        <f>D47+D48</f>
        <v>6951601.1100000003</v>
      </c>
      <c r="E46" s="92"/>
      <c r="F46" s="32"/>
      <c r="G46" s="19"/>
      <c r="H46" s="10"/>
    </row>
    <row r="47" spans="1:9" ht="59.25" customHeight="1">
      <c r="A47" s="61" t="s">
        <v>103</v>
      </c>
      <c r="B47" s="4" t="s">
        <v>104</v>
      </c>
      <c r="C47" s="84">
        <v>400000</v>
      </c>
      <c r="D47" s="102">
        <v>15962.4</v>
      </c>
      <c r="E47" s="92"/>
      <c r="F47" s="32"/>
      <c r="G47" s="19"/>
      <c r="H47" s="10"/>
    </row>
    <row r="48" spans="1:9" s="23" customFormat="1" ht="33" customHeight="1">
      <c r="A48" s="61" t="s">
        <v>96</v>
      </c>
      <c r="B48" s="4" t="s">
        <v>111</v>
      </c>
      <c r="C48" s="84">
        <v>5695215.75</v>
      </c>
      <c r="D48" s="102">
        <v>6935638.71</v>
      </c>
      <c r="E48" s="92"/>
      <c r="F48" s="32"/>
      <c r="G48" s="19"/>
      <c r="H48" s="10"/>
    </row>
    <row r="49" spans="1:7" ht="15.75" customHeight="1">
      <c r="A49" s="61"/>
      <c r="B49" s="4"/>
      <c r="C49" s="84"/>
      <c r="D49" s="102"/>
      <c r="E49" s="36"/>
      <c r="F49" s="36"/>
      <c r="G49" s="10"/>
    </row>
    <row r="50" spans="1:7" ht="39" customHeight="1">
      <c r="A50" s="103" t="s">
        <v>10</v>
      </c>
      <c r="B50" s="4" t="s">
        <v>21</v>
      </c>
      <c r="C50" s="84">
        <f>C51+C52</f>
        <v>200000</v>
      </c>
      <c r="D50" s="102">
        <f>D51+D52</f>
        <v>262148.93</v>
      </c>
      <c r="E50" s="36"/>
      <c r="F50" s="36"/>
      <c r="G50" s="10"/>
    </row>
    <row r="51" spans="1:7" ht="103.5" customHeight="1">
      <c r="A51" s="61" t="s">
        <v>37</v>
      </c>
      <c r="B51" s="4" t="s">
        <v>38</v>
      </c>
      <c r="C51" s="84">
        <v>0</v>
      </c>
      <c r="D51" s="102">
        <v>55500</v>
      </c>
      <c r="E51" s="36"/>
      <c r="F51" s="36"/>
      <c r="G51" s="10"/>
    </row>
    <row r="52" spans="1:7" ht="55.5" customHeight="1">
      <c r="A52" s="61" t="s">
        <v>36</v>
      </c>
      <c r="B52" s="4" t="s">
        <v>27</v>
      </c>
      <c r="C52" s="84">
        <v>200000</v>
      </c>
      <c r="D52" s="102">
        <v>206648.93</v>
      </c>
      <c r="E52" s="36"/>
      <c r="F52" s="36"/>
      <c r="G52" s="10"/>
    </row>
    <row r="53" spans="1:7" ht="13.5" customHeight="1">
      <c r="A53" s="61"/>
      <c r="B53" s="4"/>
      <c r="C53" s="84"/>
      <c r="D53" s="102"/>
      <c r="E53" s="36"/>
      <c r="F53" s="36"/>
      <c r="G53" s="10"/>
    </row>
    <row r="54" spans="1:7" ht="33.75" customHeight="1">
      <c r="A54" s="103" t="s">
        <v>5</v>
      </c>
      <c r="B54" s="4" t="s">
        <v>22</v>
      </c>
      <c r="C54" s="84">
        <f>C55+C56+C56+C58+C59</f>
        <v>1168283</v>
      </c>
      <c r="D54" s="102">
        <f>D55+D56+D57+D58+D59</f>
        <v>904873.25</v>
      </c>
      <c r="E54" s="36"/>
      <c r="F54" s="36"/>
      <c r="G54" s="10"/>
    </row>
    <row r="55" spans="1:7" ht="42" customHeight="1">
      <c r="A55" s="59" t="s">
        <v>60</v>
      </c>
      <c r="B55" s="4" t="s">
        <v>80</v>
      </c>
      <c r="C55" s="84">
        <v>659830</v>
      </c>
      <c r="D55" s="102">
        <v>73745.509999999995</v>
      </c>
      <c r="E55" s="36"/>
      <c r="F55" s="36"/>
      <c r="G55" s="10"/>
    </row>
    <row r="56" spans="1:7" ht="232.5" customHeight="1">
      <c r="A56" s="64" t="s">
        <v>110</v>
      </c>
      <c r="B56" s="4" t="s">
        <v>107</v>
      </c>
      <c r="C56" s="84">
        <v>0</v>
      </c>
      <c r="D56" s="102">
        <v>50000</v>
      </c>
      <c r="E56" s="36"/>
      <c r="F56" s="36"/>
      <c r="G56" s="10"/>
    </row>
    <row r="57" spans="1:7" ht="198" customHeight="1">
      <c r="A57" s="64" t="s">
        <v>108</v>
      </c>
      <c r="B57" s="4" t="s">
        <v>109</v>
      </c>
      <c r="C57" s="58">
        <v>0</v>
      </c>
      <c r="D57" s="102">
        <v>-40</v>
      </c>
      <c r="E57" s="36"/>
      <c r="F57" s="36"/>
      <c r="G57" s="10"/>
    </row>
    <row r="58" spans="1:7" ht="58.5" customHeight="1">
      <c r="A58" s="59" t="s">
        <v>105</v>
      </c>
      <c r="B58" s="4" t="s">
        <v>106</v>
      </c>
      <c r="C58" s="58">
        <v>153000</v>
      </c>
      <c r="D58" s="102">
        <v>0</v>
      </c>
      <c r="E58" s="36"/>
      <c r="F58" s="36"/>
      <c r="G58" s="10"/>
    </row>
    <row r="59" spans="1:7" ht="32.25" customHeight="1">
      <c r="A59" s="59" t="s">
        <v>78</v>
      </c>
      <c r="B59" s="25" t="s">
        <v>79</v>
      </c>
      <c r="C59" s="58">
        <v>355453</v>
      </c>
      <c r="D59" s="102">
        <v>781167.74</v>
      </c>
      <c r="E59" s="36"/>
      <c r="F59" s="36"/>
      <c r="G59" s="10"/>
    </row>
    <row r="60" spans="1:7" ht="15" customHeight="1">
      <c r="A60" s="59"/>
      <c r="B60" s="25"/>
      <c r="C60" s="84"/>
      <c r="D60" s="102"/>
      <c r="E60" s="36"/>
      <c r="F60" s="36"/>
      <c r="G60" s="10"/>
    </row>
    <row r="61" spans="1:7" ht="24" customHeight="1">
      <c r="A61" s="103" t="s">
        <v>72</v>
      </c>
      <c r="B61" s="4" t="s">
        <v>74</v>
      </c>
      <c r="C61" s="84">
        <f>C62+C63</f>
        <v>65000</v>
      </c>
      <c r="D61" s="102">
        <f>D62+D63</f>
        <v>149669.69</v>
      </c>
      <c r="E61" s="36"/>
      <c r="F61" s="36"/>
      <c r="G61" s="10"/>
    </row>
    <row r="62" spans="1:7" ht="39" customHeight="1">
      <c r="A62" s="61" t="s">
        <v>113</v>
      </c>
      <c r="B62" s="4" t="s">
        <v>112</v>
      </c>
      <c r="C62" s="84">
        <v>0</v>
      </c>
      <c r="D62" s="102">
        <v>79152.2</v>
      </c>
      <c r="E62" s="36"/>
      <c r="F62" s="36"/>
      <c r="G62" s="10"/>
    </row>
    <row r="63" spans="1:7" ht="24" customHeight="1">
      <c r="A63" s="61" t="s">
        <v>73</v>
      </c>
      <c r="B63" s="4" t="s">
        <v>75</v>
      </c>
      <c r="C63" s="84">
        <v>65000</v>
      </c>
      <c r="D63" s="102">
        <v>70517.490000000005</v>
      </c>
      <c r="E63" s="36"/>
      <c r="F63" s="36"/>
      <c r="G63" s="10"/>
    </row>
    <row r="64" spans="1:7" ht="15.75" customHeight="1">
      <c r="A64" s="59"/>
      <c r="B64" s="25"/>
      <c r="C64" s="46"/>
      <c r="D64" s="104"/>
      <c r="E64" s="36"/>
      <c r="F64" s="36"/>
      <c r="G64" s="10"/>
    </row>
    <row r="65" spans="1:7" ht="30.75" customHeight="1">
      <c r="A65" s="105" t="s">
        <v>6</v>
      </c>
      <c r="B65" s="13" t="s">
        <v>23</v>
      </c>
      <c r="C65" s="85">
        <f>C67+C121+C124</f>
        <v>1838269574.05</v>
      </c>
      <c r="D65" s="106">
        <f>D67+D121+D124</f>
        <v>329671806.56000006</v>
      </c>
      <c r="E65" s="37"/>
      <c r="F65" s="37"/>
      <c r="G65" s="26"/>
    </row>
    <row r="66" spans="1:7" ht="11.45" customHeight="1">
      <c r="A66" s="107"/>
      <c r="B66" s="14"/>
      <c r="C66" s="86"/>
      <c r="D66" s="108"/>
      <c r="E66" s="38"/>
      <c r="F66" s="38"/>
      <c r="G66" s="10"/>
    </row>
    <row r="67" spans="1:7" ht="56.25" customHeight="1">
      <c r="A67" s="109" t="s">
        <v>31</v>
      </c>
      <c r="B67" s="14" t="s">
        <v>29</v>
      </c>
      <c r="C67" s="48">
        <f>C68+C72+C95+C111</f>
        <v>1838449414.55</v>
      </c>
      <c r="D67" s="110">
        <f>D68+D72+D95+D111</f>
        <v>330442757.33000004</v>
      </c>
      <c r="E67" s="39"/>
      <c r="F67" s="39"/>
      <c r="G67" s="10"/>
    </row>
    <row r="68" spans="1:7" ht="35.25" customHeight="1">
      <c r="A68" s="111" t="s">
        <v>34</v>
      </c>
      <c r="B68" s="14" t="s">
        <v>40</v>
      </c>
      <c r="C68" s="48">
        <f>SUM(C69:C70)</f>
        <v>626878117.98000002</v>
      </c>
      <c r="D68" s="112">
        <f>SUM(D69:D70)</f>
        <v>156719017.98000002</v>
      </c>
      <c r="E68" s="39"/>
      <c r="F68" s="39"/>
      <c r="G68" s="26"/>
    </row>
    <row r="69" spans="1:7" s="29" customFormat="1" ht="54" customHeight="1">
      <c r="A69" s="65" t="s">
        <v>114</v>
      </c>
      <c r="B69" s="15" t="s">
        <v>115</v>
      </c>
      <c r="C69" s="87">
        <v>117467497.78</v>
      </c>
      <c r="D69" s="113">
        <v>29366497.780000001</v>
      </c>
      <c r="E69" s="40"/>
      <c r="F69" s="40"/>
      <c r="G69" s="28"/>
    </row>
    <row r="70" spans="1:7" s="12" customFormat="1" ht="55.5" customHeight="1">
      <c r="A70" s="66" t="s">
        <v>116</v>
      </c>
      <c r="B70" s="15" t="s">
        <v>117</v>
      </c>
      <c r="C70" s="88">
        <v>509410620.19999999</v>
      </c>
      <c r="D70" s="114">
        <v>127352520.2</v>
      </c>
      <c r="E70" s="41"/>
      <c r="F70" s="41"/>
      <c r="G70" s="11"/>
    </row>
    <row r="71" spans="1:7" s="12" customFormat="1" ht="10.9" customHeight="1">
      <c r="A71" s="115"/>
      <c r="B71" s="15"/>
      <c r="C71" s="86"/>
      <c r="D71" s="108"/>
      <c r="E71" s="38"/>
      <c r="F71" s="38"/>
      <c r="G71" s="11"/>
    </row>
    <row r="72" spans="1:7" s="12" customFormat="1" ht="39.75" customHeight="1">
      <c r="A72" s="65" t="s">
        <v>33</v>
      </c>
      <c r="B72" s="15" t="s">
        <v>41</v>
      </c>
      <c r="C72" s="49">
        <f>C73+C74+C75+C76+C77+C78+C79+C80+C81+C82+C83+C84+C85+C86+C87</f>
        <v>345610398.50999999</v>
      </c>
      <c r="D72" s="116">
        <f>D73+D74+D75+D76+D77+D78+D79+D80+D81+D82+D83+D84+D86+D87</f>
        <v>7271369.4400000004</v>
      </c>
      <c r="E72" s="42"/>
      <c r="F72" s="42"/>
      <c r="G72" s="11"/>
    </row>
    <row r="73" spans="1:7" s="29" customFormat="1" ht="128.25" hidden="1" customHeight="1">
      <c r="A73" s="65" t="s">
        <v>81</v>
      </c>
      <c r="B73" s="15" t="s">
        <v>56</v>
      </c>
      <c r="C73" s="87">
        <v>0</v>
      </c>
      <c r="D73" s="113"/>
      <c r="E73" s="40"/>
      <c r="F73" s="40"/>
      <c r="G73" s="28"/>
    </row>
    <row r="74" spans="1:7" s="18" customFormat="1" ht="55.5" hidden="1" customHeight="1">
      <c r="A74" s="69" t="s">
        <v>65</v>
      </c>
      <c r="B74" s="14" t="s">
        <v>47</v>
      </c>
      <c r="C74" s="88">
        <v>0</v>
      </c>
      <c r="D74" s="114"/>
      <c r="E74" s="41"/>
      <c r="F74" s="41"/>
      <c r="G74" s="11"/>
    </row>
    <row r="75" spans="1:7" s="18" customFormat="1" ht="80.25" hidden="1" customHeight="1">
      <c r="A75" s="65" t="s">
        <v>62</v>
      </c>
      <c r="B75" s="14" t="s">
        <v>63</v>
      </c>
      <c r="C75" s="88">
        <v>0</v>
      </c>
      <c r="D75" s="114"/>
      <c r="E75" s="41"/>
      <c r="F75" s="41"/>
      <c r="G75" s="11"/>
    </row>
    <row r="76" spans="1:7" s="29" customFormat="1" ht="93.75" customHeight="1">
      <c r="A76" s="54" t="s">
        <v>118</v>
      </c>
      <c r="B76" s="14" t="s">
        <v>119</v>
      </c>
      <c r="C76" s="87">
        <v>10600280.77</v>
      </c>
      <c r="D76" s="113">
        <v>4039650.09</v>
      </c>
      <c r="E76" s="40"/>
      <c r="F76" s="40"/>
      <c r="G76" s="28"/>
    </row>
    <row r="77" spans="1:7" s="29" customFormat="1" ht="43.5" customHeight="1">
      <c r="A77" s="54" t="s">
        <v>120</v>
      </c>
      <c r="B77" s="67" t="s">
        <v>121</v>
      </c>
      <c r="C77" s="87">
        <v>8000000</v>
      </c>
      <c r="D77" s="113">
        <v>1000000</v>
      </c>
      <c r="E77" s="40"/>
      <c r="F77" s="40"/>
      <c r="G77" s="28"/>
    </row>
    <row r="78" spans="1:7" s="29" customFormat="1" ht="77.25" customHeight="1">
      <c r="A78" s="68" t="s">
        <v>122</v>
      </c>
      <c r="B78" s="50" t="s">
        <v>123</v>
      </c>
      <c r="C78" s="87">
        <v>1023000</v>
      </c>
      <c r="D78" s="113">
        <v>165000</v>
      </c>
      <c r="E78" s="40"/>
      <c r="F78" s="40"/>
      <c r="G78" s="28"/>
    </row>
    <row r="79" spans="1:7" s="18" customFormat="1" ht="44.25" customHeight="1">
      <c r="A79" s="54" t="s">
        <v>168</v>
      </c>
      <c r="B79" s="14" t="s">
        <v>169</v>
      </c>
      <c r="C79" s="88">
        <v>0</v>
      </c>
      <c r="D79" s="114">
        <v>1012612.71</v>
      </c>
      <c r="E79" s="41"/>
      <c r="F79" s="41"/>
      <c r="G79" s="11"/>
    </row>
    <row r="80" spans="1:7" s="18" customFormat="1" ht="42" hidden="1" customHeight="1">
      <c r="A80" s="54" t="s">
        <v>83</v>
      </c>
      <c r="B80" s="14" t="s">
        <v>82</v>
      </c>
      <c r="C80" s="87">
        <v>0</v>
      </c>
      <c r="D80" s="113"/>
      <c r="E80" s="41"/>
      <c r="F80" s="41"/>
      <c r="G80" s="11"/>
    </row>
    <row r="81" spans="1:7" s="18" customFormat="1" ht="68.25" customHeight="1">
      <c r="A81" s="80" t="s">
        <v>124</v>
      </c>
      <c r="B81" s="14" t="s">
        <v>126</v>
      </c>
      <c r="C81" s="88">
        <v>111111.12</v>
      </c>
      <c r="D81" s="114">
        <v>111111.12</v>
      </c>
      <c r="E81" s="41"/>
      <c r="F81" s="41"/>
      <c r="G81" s="11"/>
    </row>
    <row r="82" spans="1:7" s="18" customFormat="1" ht="84.75" customHeight="1">
      <c r="A82" s="80" t="s">
        <v>125</v>
      </c>
      <c r="B82" s="14" t="s">
        <v>126</v>
      </c>
      <c r="C82" s="87">
        <v>223230.16</v>
      </c>
      <c r="D82" s="113">
        <v>223230.16</v>
      </c>
      <c r="E82" s="41"/>
      <c r="F82" s="41"/>
      <c r="G82" s="11"/>
    </row>
    <row r="83" spans="1:7" s="18" customFormat="1" ht="54.75" customHeight="1">
      <c r="A83" s="69" t="s">
        <v>127</v>
      </c>
      <c r="B83" s="14" t="s">
        <v>128</v>
      </c>
      <c r="C83" s="88">
        <v>14775329.65</v>
      </c>
      <c r="D83" s="114">
        <v>0</v>
      </c>
      <c r="E83" s="41"/>
      <c r="F83" s="41"/>
      <c r="G83" s="11"/>
    </row>
    <row r="84" spans="1:7" s="18" customFormat="1" ht="27.75" customHeight="1">
      <c r="A84" s="117" t="s">
        <v>64</v>
      </c>
      <c r="B84" s="14" t="s">
        <v>129</v>
      </c>
      <c r="C84" s="88">
        <v>3349713.18</v>
      </c>
      <c r="D84" s="114">
        <v>0</v>
      </c>
      <c r="E84" s="41"/>
      <c r="F84" s="41"/>
      <c r="G84" s="11"/>
    </row>
    <row r="85" spans="1:7" s="18" customFormat="1" ht="51" customHeight="1">
      <c r="A85" s="65" t="s">
        <v>130</v>
      </c>
      <c r="B85" s="15" t="s">
        <v>131</v>
      </c>
      <c r="C85" s="88">
        <v>116979580.75</v>
      </c>
      <c r="D85" s="114">
        <v>0</v>
      </c>
      <c r="E85" s="41"/>
      <c r="F85" s="41"/>
      <c r="G85" s="11"/>
    </row>
    <row r="86" spans="1:7" s="18" customFormat="1" ht="66.75" customHeight="1">
      <c r="A86" s="79" t="s">
        <v>170</v>
      </c>
      <c r="B86" s="14" t="s">
        <v>171</v>
      </c>
      <c r="C86" s="88">
        <v>182281920</v>
      </c>
      <c r="D86" s="114">
        <v>0</v>
      </c>
      <c r="E86" s="41"/>
      <c r="F86" s="41"/>
      <c r="G86" s="11"/>
    </row>
    <row r="87" spans="1:7" s="12" customFormat="1" ht="28.5" customHeight="1">
      <c r="A87" s="73" t="s">
        <v>133</v>
      </c>
      <c r="B87" s="15" t="s">
        <v>132</v>
      </c>
      <c r="C87" s="49">
        <f>SUM(C88:C94)</f>
        <v>8266232.8799999999</v>
      </c>
      <c r="D87" s="118">
        <f>SUM(D88:D94)</f>
        <v>719765.36</v>
      </c>
      <c r="E87" s="42"/>
      <c r="F87" s="42"/>
      <c r="G87" s="27"/>
    </row>
    <row r="88" spans="1:7" s="29" customFormat="1" ht="93" customHeight="1">
      <c r="A88" s="65" t="s">
        <v>134</v>
      </c>
      <c r="B88" s="16"/>
      <c r="C88" s="87">
        <v>189058.27</v>
      </c>
      <c r="D88" s="113">
        <v>30000</v>
      </c>
      <c r="E88" s="40"/>
      <c r="F88" s="40"/>
      <c r="G88" s="28"/>
    </row>
    <row r="89" spans="1:7" s="29" customFormat="1" ht="54" customHeight="1">
      <c r="A89" s="65" t="s">
        <v>135</v>
      </c>
      <c r="B89" s="16"/>
      <c r="C89" s="87">
        <v>1244160</v>
      </c>
      <c r="D89" s="113">
        <v>0</v>
      </c>
      <c r="E89" s="40"/>
      <c r="F89" s="40"/>
      <c r="G89" s="28"/>
    </row>
    <row r="90" spans="1:7" s="29" customFormat="1" ht="54" customHeight="1">
      <c r="A90" s="56" t="s">
        <v>85</v>
      </c>
      <c r="B90" s="16"/>
      <c r="C90" s="87">
        <v>170654.61</v>
      </c>
      <c r="D90" s="113">
        <v>0</v>
      </c>
      <c r="E90" s="40"/>
      <c r="F90" s="40"/>
    </row>
    <row r="91" spans="1:7" s="18" customFormat="1" ht="94.5" customHeight="1">
      <c r="A91" s="54" t="s">
        <v>77</v>
      </c>
      <c r="B91" s="16"/>
      <c r="C91" s="87">
        <v>516060</v>
      </c>
      <c r="D91" s="113">
        <v>0</v>
      </c>
      <c r="E91" s="40"/>
      <c r="F91" s="40"/>
    </row>
    <row r="92" spans="1:7" s="18" customFormat="1" ht="43.5" customHeight="1">
      <c r="A92" s="70" t="s">
        <v>136</v>
      </c>
      <c r="B92" s="16"/>
      <c r="C92" s="87">
        <v>744000</v>
      </c>
      <c r="D92" s="113">
        <v>0</v>
      </c>
      <c r="E92" s="40"/>
      <c r="F92" s="40"/>
    </row>
    <row r="93" spans="1:7" s="18" customFormat="1" ht="67.5" customHeight="1">
      <c r="A93" s="65" t="s">
        <v>92</v>
      </c>
      <c r="B93" s="15"/>
      <c r="C93" s="87">
        <v>3002300</v>
      </c>
      <c r="D93" s="113">
        <v>0</v>
      </c>
      <c r="E93" s="40"/>
      <c r="F93" s="40"/>
    </row>
    <row r="94" spans="1:7" s="18" customFormat="1" ht="96" customHeight="1">
      <c r="A94" s="71" t="s">
        <v>137</v>
      </c>
      <c r="B94" s="15"/>
      <c r="C94" s="87">
        <v>2400000</v>
      </c>
      <c r="D94" s="113">
        <v>689765.36</v>
      </c>
      <c r="E94" s="40"/>
      <c r="F94" s="40"/>
    </row>
    <row r="95" spans="1:7" s="12" customFormat="1" ht="36.75" customHeight="1">
      <c r="A95" s="73" t="s">
        <v>35</v>
      </c>
      <c r="B95" s="15" t="s">
        <v>39</v>
      </c>
      <c r="C95" s="49">
        <f>C96+C104+C105+C106+C107+C108+C109</f>
        <v>778701980.71000004</v>
      </c>
      <c r="D95" s="116">
        <f>D96+D104+D105+D106+D107+D108+D109</f>
        <v>160864540.24000001</v>
      </c>
      <c r="E95" s="42"/>
      <c r="F95" s="42"/>
    </row>
    <row r="96" spans="1:7" s="12" customFormat="1" ht="57" customHeight="1">
      <c r="A96" s="65" t="s">
        <v>138</v>
      </c>
      <c r="B96" s="15" t="s">
        <v>139</v>
      </c>
      <c r="C96" s="49">
        <f>SUM(C97:C103)</f>
        <v>51933774.909999996</v>
      </c>
      <c r="D96" s="116">
        <f>SUM(D97:D103)</f>
        <v>10742592.48</v>
      </c>
      <c r="E96" s="42"/>
      <c r="F96" s="42"/>
      <c r="G96" s="24"/>
    </row>
    <row r="97" spans="1:7" s="29" customFormat="1" ht="54.75" customHeight="1">
      <c r="A97" s="119" t="s">
        <v>68</v>
      </c>
      <c r="B97" s="15"/>
      <c r="C97" s="87">
        <v>570678.98</v>
      </c>
      <c r="D97" s="113">
        <v>48363.96</v>
      </c>
      <c r="E97" s="40"/>
      <c r="F97" s="40"/>
    </row>
    <row r="98" spans="1:7" s="29" customFormat="1" ht="103.5" customHeight="1">
      <c r="A98" s="65" t="s">
        <v>140</v>
      </c>
      <c r="B98" s="15"/>
      <c r="C98" s="87">
        <v>21000</v>
      </c>
      <c r="D98" s="113">
        <v>161.97</v>
      </c>
      <c r="E98" s="40"/>
      <c r="F98" s="40"/>
    </row>
    <row r="99" spans="1:7" s="29" customFormat="1" ht="57" customHeight="1">
      <c r="A99" s="65" t="s">
        <v>141</v>
      </c>
      <c r="B99" s="15"/>
      <c r="C99" s="87">
        <v>35000</v>
      </c>
      <c r="D99" s="113">
        <v>10000</v>
      </c>
      <c r="E99" s="40"/>
      <c r="F99" s="40"/>
    </row>
    <row r="100" spans="1:7" s="29" customFormat="1" ht="104.25" customHeight="1">
      <c r="A100" s="65" t="s">
        <v>142</v>
      </c>
      <c r="B100" s="15"/>
      <c r="C100" s="87">
        <v>2877031.5</v>
      </c>
      <c r="D100" s="113">
        <v>0</v>
      </c>
      <c r="E100" s="40"/>
      <c r="F100" s="40"/>
    </row>
    <row r="101" spans="1:7" s="29" customFormat="1" ht="138" customHeight="1">
      <c r="A101" s="65" t="s">
        <v>143</v>
      </c>
      <c r="B101" s="16"/>
      <c r="C101" s="87">
        <v>45697048.43</v>
      </c>
      <c r="D101" s="113">
        <v>10000000</v>
      </c>
      <c r="E101" s="40"/>
      <c r="F101" s="40"/>
    </row>
    <row r="102" spans="1:7" s="29" customFormat="1" ht="69.75" customHeight="1">
      <c r="A102" s="65" t="s">
        <v>69</v>
      </c>
      <c r="B102" s="30"/>
      <c r="C102" s="87">
        <v>533016</v>
      </c>
      <c r="D102" s="113">
        <v>65488.15</v>
      </c>
      <c r="E102" s="40"/>
      <c r="F102" s="40"/>
    </row>
    <row r="103" spans="1:7" s="29" customFormat="1" ht="79.5" customHeight="1">
      <c r="A103" s="72" t="s">
        <v>144</v>
      </c>
      <c r="B103" s="52"/>
      <c r="C103" s="87">
        <v>2200000</v>
      </c>
      <c r="D103" s="113">
        <v>618578.4</v>
      </c>
      <c r="E103" s="40"/>
      <c r="F103" s="40"/>
    </row>
    <row r="104" spans="1:7" s="29" customFormat="1" ht="104.25" customHeight="1">
      <c r="A104" s="120" t="s">
        <v>145</v>
      </c>
      <c r="B104" s="31" t="s">
        <v>146</v>
      </c>
      <c r="C104" s="87">
        <v>7145848.5</v>
      </c>
      <c r="D104" s="113">
        <v>2400000</v>
      </c>
      <c r="E104" s="40"/>
      <c r="F104" s="40"/>
    </row>
    <row r="105" spans="1:7" s="29" customFormat="1" ht="69" customHeight="1">
      <c r="A105" s="65" t="s">
        <v>147</v>
      </c>
      <c r="B105" s="15" t="s">
        <v>148</v>
      </c>
      <c r="C105" s="87">
        <v>2191885.14</v>
      </c>
      <c r="D105" s="113">
        <v>212245.25</v>
      </c>
      <c r="E105" s="40"/>
      <c r="F105" s="40"/>
    </row>
    <row r="106" spans="1:7" s="29" customFormat="1" ht="80.25" customHeight="1">
      <c r="A106" s="65" t="s">
        <v>149</v>
      </c>
      <c r="B106" s="17" t="s">
        <v>150</v>
      </c>
      <c r="C106" s="87">
        <v>3643.4</v>
      </c>
      <c r="D106" s="113">
        <v>0</v>
      </c>
      <c r="E106" s="40"/>
      <c r="F106" s="40"/>
    </row>
    <row r="107" spans="1:7" s="12" customFormat="1" ht="169.5" customHeight="1">
      <c r="A107" s="65" t="s">
        <v>151</v>
      </c>
      <c r="B107" s="17" t="s">
        <v>152</v>
      </c>
      <c r="C107" s="87">
        <v>27919265</v>
      </c>
      <c r="D107" s="113">
        <v>7350000</v>
      </c>
      <c r="E107" s="40"/>
      <c r="F107" s="40"/>
    </row>
    <row r="108" spans="1:7" s="29" customFormat="1" ht="33" customHeight="1">
      <c r="A108" s="73" t="s">
        <v>153</v>
      </c>
      <c r="B108" s="53" t="s">
        <v>154</v>
      </c>
      <c r="C108" s="87">
        <v>9235863.7599999998</v>
      </c>
      <c r="D108" s="113">
        <v>1231754.48</v>
      </c>
      <c r="E108" s="40"/>
      <c r="F108" s="40"/>
    </row>
    <row r="109" spans="1:7" s="12" customFormat="1" ht="30" customHeight="1">
      <c r="A109" s="73" t="s">
        <v>156</v>
      </c>
      <c r="B109" s="17" t="s">
        <v>157</v>
      </c>
      <c r="C109" s="49">
        <f>C110</f>
        <v>680271700</v>
      </c>
      <c r="D109" s="116">
        <f>D110</f>
        <v>138927948.03</v>
      </c>
      <c r="E109" s="42"/>
      <c r="F109" s="42"/>
    </row>
    <row r="110" spans="1:7" s="29" customFormat="1" ht="42" customHeight="1">
      <c r="A110" s="65" t="s">
        <v>155</v>
      </c>
      <c r="B110" s="17"/>
      <c r="C110" s="87">
        <v>680271700</v>
      </c>
      <c r="D110" s="113">
        <v>138927948.03</v>
      </c>
      <c r="E110" s="40"/>
      <c r="F110" s="40"/>
    </row>
    <row r="111" spans="1:7" s="12" customFormat="1" ht="28.5" customHeight="1">
      <c r="A111" s="74" t="s">
        <v>26</v>
      </c>
      <c r="B111" s="16" t="s">
        <v>76</v>
      </c>
      <c r="C111" s="49">
        <f>C112+C113</f>
        <v>87258917.349999994</v>
      </c>
      <c r="D111" s="116">
        <f>D112+D113</f>
        <v>5587829.6699999999</v>
      </c>
      <c r="E111" s="42"/>
      <c r="F111" s="42"/>
    </row>
    <row r="112" spans="1:7" s="12" customFormat="1" ht="92.25" customHeight="1">
      <c r="A112" s="54" t="s">
        <v>158</v>
      </c>
      <c r="B112" s="75" t="s">
        <v>159</v>
      </c>
      <c r="C112" s="49">
        <v>3997244.16</v>
      </c>
      <c r="D112" s="116">
        <v>999311.04</v>
      </c>
      <c r="E112" s="42"/>
      <c r="F112" s="42"/>
      <c r="G112" s="24"/>
    </row>
    <row r="113" spans="1:6" s="29" customFormat="1" ht="42" customHeight="1">
      <c r="A113" s="65" t="s">
        <v>160</v>
      </c>
      <c r="B113" s="76" t="s">
        <v>161</v>
      </c>
      <c r="C113" s="87">
        <f>C114+C115+C116+C117+C118+C119</f>
        <v>83261673.189999998</v>
      </c>
      <c r="D113" s="113">
        <f>D114+D115+D116+D117+D118+D119</f>
        <v>4588518.63</v>
      </c>
      <c r="E113" s="40"/>
      <c r="F113" s="40"/>
    </row>
    <row r="114" spans="1:6" s="18" customFormat="1" ht="68.25" customHeight="1">
      <c r="A114" s="65" t="s">
        <v>162</v>
      </c>
      <c r="B114" s="15"/>
      <c r="C114" s="87">
        <v>1628418.43</v>
      </c>
      <c r="D114" s="113">
        <v>0</v>
      </c>
      <c r="E114" s="40"/>
      <c r="F114" s="40"/>
    </row>
    <row r="115" spans="1:6" s="18" customFormat="1" ht="161.25" customHeight="1">
      <c r="A115" s="65" t="s">
        <v>163</v>
      </c>
      <c r="B115" s="15"/>
      <c r="C115" s="87">
        <v>16349.09</v>
      </c>
      <c r="D115" s="113">
        <v>0</v>
      </c>
      <c r="E115" s="40"/>
      <c r="F115" s="40"/>
    </row>
    <row r="116" spans="1:6" s="18" customFormat="1" ht="68.25" customHeight="1">
      <c r="A116" s="54" t="s">
        <v>90</v>
      </c>
      <c r="B116" s="15"/>
      <c r="C116" s="87">
        <v>8161651.6699999999</v>
      </c>
      <c r="D116" s="113">
        <v>0</v>
      </c>
      <c r="E116" s="40"/>
      <c r="F116" s="40"/>
    </row>
    <row r="117" spans="1:6" s="18" customFormat="1" ht="68.25" customHeight="1">
      <c r="A117" s="77" t="s">
        <v>164</v>
      </c>
      <c r="B117" s="15"/>
      <c r="C117" s="87">
        <v>13478754</v>
      </c>
      <c r="D117" s="113">
        <v>0</v>
      </c>
      <c r="E117" s="40"/>
      <c r="F117" s="40"/>
    </row>
    <row r="118" spans="1:6" s="18" customFormat="1" ht="42" customHeight="1">
      <c r="A118" s="78" t="s">
        <v>165</v>
      </c>
      <c r="B118" s="15"/>
      <c r="C118" s="87">
        <v>58800000</v>
      </c>
      <c r="D118" s="113">
        <v>4451927.63</v>
      </c>
      <c r="E118" s="40"/>
      <c r="F118" s="40"/>
    </row>
    <row r="119" spans="1:6" s="18" customFormat="1" ht="344.25" customHeight="1">
      <c r="A119" s="56" t="s">
        <v>91</v>
      </c>
      <c r="B119" s="15"/>
      <c r="C119" s="87">
        <v>1176500</v>
      </c>
      <c r="D119" s="113">
        <v>136591</v>
      </c>
      <c r="E119" s="40"/>
      <c r="F119" s="40"/>
    </row>
    <row r="120" spans="1:6" s="18" customFormat="1" ht="10.5" customHeight="1">
      <c r="A120" s="55"/>
      <c r="B120" s="15"/>
      <c r="C120" s="87"/>
      <c r="D120" s="113"/>
      <c r="E120" s="40"/>
      <c r="F120" s="40"/>
    </row>
    <row r="121" spans="1:6" s="12" customFormat="1" ht="91.5" customHeight="1">
      <c r="A121" s="121" t="s">
        <v>61</v>
      </c>
      <c r="B121" s="16" t="s">
        <v>57</v>
      </c>
      <c r="C121" s="87">
        <f>C122</f>
        <v>0</v>
      </c>
      <c r="D121" s="113">
        <f>D122</f>
        <v>188724.24</v>
      </c>
      <c r="E121" s="40"/>
      <c r="F121" s="40"/>
    </row>
    <row r="122" spans="1:6" s="12" customFormat="1" ht="105.75" customHeight="1">
      <c r="A122" s="122" t="s">
        <v>172</v>
      </c>
      <c r="B122" s="16" t="s">
        <v>173</v>
      </c>
      <c r="C122" s="87">
        <v>0</v>
      </c>
      <c r="D122" s="113">
        <v>188724.24</v>
      </c>
      <c r="E122" s="40"/>
      <c r="F122" s="40"/>
    </row>
    <row r="123" spans="1:6" s="12" customFormat="1" ht="15" customHeight="1">
      <c r="A123" s="65"/>
      <c r="B123" s="16"/>
      <c r="C123" s="89"/>
      <c r="D123" s="123"/>
      <c r="E123" s="43"/>
      <c r="F123" s="43"/>
    </row>
    <row r="124" spans="1:6" s="12" customFormat="1" ht="67.5" customHeight="1">
      <c r="A124" s="121" t="s">
        <v>58</v>
      </c>
      <c r="B124" s="16" t="s">
        <v>59</v>
      </c>
      <c r="C124" s="87">
        <f>C125</f>
        <v>-179840.5</v>
      </c>
      <c r="D124" s="113">
        <f t="shared" ref="D124" si="0">D125</f>
        <v>-959675.01</v>
      </c>
      <c r="E124" s="40"/>
      <c r="F124" s="40"/>
    </row>
    <row r="125" spans="1:6" s="18" customFormat="1" ht="60.75" customHeight="1">
      <c r="A125" s="124" t="s">
        <v>166</v>
      </c>
      <c r="B125" s="22" t="s">
        <v>167</v>
      </c>
      <c r="C125" s="90">
        <v>-179840.5</v>
      </c>
      <c r="D125" s="125">
        <v>-959675.01</v>
      </c>
      <c r="E125" s="40"/>
      <c r="F125" s="40"/>
    </row>
    <row r="126" spans="1:6" s="12" customFormat="1" ht="35.25" customHeight="1">
      <c r="A126" s="126" t="s">
        <v>32</v>
      </c>
      <c r="B126" s="127"/>
      <c r="C126" s="128">
        <f>C15+C65</f>
        <v>2163564437.2799997</v>
      </c>
      <c r="D126" s="129">
        <f>D15+D65</f>
        <v>413993177.13000005</v>
      </c>
      <c r="E126" s="44"/>
      <c r="F126" s="44"/>
    </row>
    <row r="127" spans="1:6">
      <c r="B127" s="45"/>
      <c r="C127" s="45"/>
      <c r="D127" s="45"/>
    </row>
    <row r="128" spans="1:6">
      <c r="E128" s="33"/>
      <c r="F128" s="33"/>
    </row>
  </sheetData>
  <mergeCells count="8">
    <mergeCell ref="B1:D3"/>
    <mergeCell ref="B4:D5"/>
    <mergeCell ref="A11:A12"/>
    <mergeCell ref="B11:B12"/>
    <mergeCell ref="A10:D10"/>
    <mergeCell ref="C11:C12"/>
    <mergeCell ref="A8:D8"/>
    <mergeCell ref="A9:D9"/>
  </mergeCells>
  <phoneticPr fontId="0" type="noConversion"/>
  <pageMargins left="1.1811023622047245" right="0.39370078740157483" top="0.74803149606299213" bottom="0.74803149606299213" header="0.51181102362204722" footer="0.51181102362204722"/>
  <pageSetup paperSize="9" firstPageNumber="44" fitToWidth="0" fitToHeight="6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</vt:lpstr>
      <vt:lpstr>'доходы 2023'!Заголовки_для_печати</vt:lpstr>
      <vt:lpstr>'доходы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uprav</cp:lastModifiedBy>
  <cp:lastPrinted>2024-04-24T09:34:16Z</cp:lastPrinted>
  <dcterms:created xsi:type="dcterms:W3CDTF">2004-09-13T07:20:24Z</dcterms:created>
  <dcterms:modified xsi:type="dcterms:W3CDTF">2024-04-29T10:06:13Z</dcterms:modified>
</cp:coreProperties>
</file>